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RH\DRH_Epargne\ACTIONNARIAT SALARIE\ELIS FOR ALL 2025\3. Communication\2. Juin - Souscription\Simulateur\Simulateurs finaux\"/>
    </mc:Choice>
  </mc:AlternateContent>
  <xr:revisionPtr revIDLastSave="0" documentId="13_ncr:1_{A90EBDA7-F35D-4A9B-9AF6-D78A862B6FEC}" xr6:coauthVersionLast="47" xr6:coauthVersionMax="47" xr10:uidLastSave="{00000000-0000-0000-0000-000000000000}"/>
  <bookViews>
    <workbookView showSheetTabs="0" xWindow="28680" yWindow="-120" windowWidth="29040" windowHeight="15720" xr2:uid="{A5751B14-3695-4122-8AA2-800A903F25F6}"/>
  </bookViews>
  <sheets>
    <sheet name="FR - FCPE EUR" sheetId="5" r:id="rId1"/>
  </sheets>
  <definedNames>
    <definedName name="_xlnm.Print_Area" localSheetId="0">'FR - FCPE EUR'!$A$1:$K$95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5" l="1"/>
  <c r="B48" i="5" s="1"/>
  <c r="E80" i="5"/>
  <c r="D72" i="5"/>
  <c r="F38" i="5" l="1"/>
  <c r="G11" i="5"/>
  <c r="D48" i="5" s="1"/>
  <c r="F48" i="5" l="1"/>
  <c r="H48" i="5" s="1"/>
  <c r="E85" i="5"/>
  <c r="E86" i="5"/>
  <c r="E87" i="5"/>
  <c r="E84" i="5"/>
  <c r="E83" i="5"/>
  <c r="E82" i="5"/>
  <c r="E81" i="5"/>
  <c r="J48" i="5" l="1"/>
  <c r="D60" i="5" s="1"/>
  <c r="G60" i="5" s="1"/>
  <c r="F81" i="5"/>
  <c r="G81" i="5" s="1"/>
  <c r="H81" i="5" s="1"/>
  <c r="F86" i="5"/>
  <c r="G86" i="5" s="1"/>
  <c r="H86" i="5" s="1"/>
  <c r="F87" i="5"/>
  <c r="G87" i="5" s="1"/>
  <c r="H87" i="5" s="1"/>
  <c r="F80" i="5"/>
  <c r="G80" i="5" s="1"/>
  <c r="H80" i="5" s="1"/>
  <c r="F82" i="5"/>
  <c r="G82" i="5" s="1"/>
  <c r="H82" i="5" s="1"/>
  <c r="F72" i="5"/>
  <c r="H72" i="5" s="1"/>
  <c r="J72" i="5" s="1"/>
  <c r="F83" i="5"/>
  <c r="G83" i="5" s="1"/>
  <c r="H83" i="5" s="1"/>
  <c r="F84" i="5"/>
  <c r="G84" i="5" s="1"/>
  <c r="H84" i="5" s="1"/>
  <c r="F85" i="5"/>
  <c r="G85" i="5" s="1"/>
  <c r="H85" i="5" s="1"/>
</calcChain>
</file>

<file path=xl/sharedStrings.xml><?xml version="1.0" encoding="utf-8"?>
<sst xmlns="http://schemas.openxmlformats.org/spreadsheetml/2006/main" count="47" uniqueCount="45">
  <si>
    <t>SIMULATE YOUR INVESTMENT (EUR)</t>
  </si>
  <si>
    <t>Please only fill in the cells in turquoise blue</t>
  </si>
  <si>
    <t>Reference price</t>
  </si>
  <si>
    <t>Discount</t>
  </si>
  <si>
    <t>Subscription
price</t>
  </si>
  <si>
    <t>Maximum amount authorized to invest (1)</t>
  </si>
  <si>
    <t>(premiums/bonuses included)</t>
  </si>
  <si>
    <t xml:space="preserve">Gross annual salary </t>
  </si>
  <si>
    <r>
      <rPr>
        <b/>
        <u/>
        <sz val="18"/>
        <color rgb="FF000059"/>
        <rFont val="Century Gothic"/>
        <family val="2"/>
      </rPr>
      <t>Step 2 :</t>
    </r>
    <r>
      <rPr>
        <b/>
        <sz val="18"/>
        <color rgb="FF000059"/>
        <rFont val="Century Gothic"/>
        <family val="2"/>
      </rPr>
      <t xml:space="preserve"> Enter the amount you would like to invest (within the authorized limit)</t>
    </r>
  </si>
  <si>
    <t>Min €50 | Max 1/4 of the gross annual salary (within the limit of €50,000)</t>
  </si>
  <si>
    <t>Gross amount you would like to invest</t>
  </si>
  <si>
    <r>
      <rPr>
        <b/>
        <u/>
        <sz val="18"/>
        <color rgb="FF000059"/>
        <rFont val="Century Gothic"/>
        <family val="2"/>
      </rPr>
      <t>Step 3 :</t>
    </r>
    <r>
      <rPr>
        <b/>
        <sz val="18"/>
        <color rgb="FF000059"/>
        <rFont val="Century Gothic"/>
        <family val="2"/>
      </rPr>
      <t xml:space="preserve"> Visualize your investment upon subscription</t>
    </r>
  </si>
  <si>
    <t>Amount invested</t>
  </si>
  <si>
    <t>Number of shares invested</t>
  </si>
  <si>
    <t>(with the discounted share price)</t>
  </si>
  <si>
    <t>Number of shares offered</t>
  </si>
  <si>
    <t>(Free shares) (2)</t>
  </si>
  <si>
    <t>invested</t>
  </si>
  <si>
    <t>Total number of shares</t>
  </si>
  <si>
    <t>invested (3)</t>
  </si>
  <si>
    <t>Total amount actually</t>
  </si>
  <si>
    <t>Amount of the advantages (discount and free shares) proposed by the offer for your investment :</t>
  </si>
  <si>
    <t>Which represents …</t>
  </si>
  <si>
    <t>of your initial investment</t>
  </si>
  <si>
    <r>
      <rPr>
        <b/>
        <u/>
        <sz val="18"/>
        <color rgb="FF000059"/>
        <rFont val="Century Gothic"/>
        <family val="2"/>
      </rPr>
      <t>Step 4 :</t>
    </r>
    <r>
      <rPr>
        <b/>
        <sz val="18"/>
        <color rgb="FF000059"/>
        <rFont val="Century Gothic"/>
        <family val="2"/>
      </rPr>
      <t xml:space="preserve"> Simulate your investment by entering an estimated price (of the share) </t>
    </r>
    <r>
      <rPr>
        <b/>
        <u/>
        <sz val="18"/>
        <color rgb="FF000059"/>
        <rFont val="Century Gothic"/>
        <family val="2"/>
      </rPr>
      <t>at the end of the blocking period</t>
    </r>
  </si>
  <si>
    <t>(Duration of 3 years except in the case of early release )</t>
  </si>
  <si>
    <t>Your investment will follow the evolution of the Elis share price, both upwards and downwards. He is thus exposed to the risk of capital loss.</t>
  </si>
  <si>
    <t>Estimated Elis share price</t>
  </si>
  <si>
    <t>at the due date</t>
  </si>
  <si>
    <t>Evolution of the share</t>
  </si>
  <si>
    <t xml:space="preserve">Estimated final value </t>
  </si>
  <si>
    <t>of your investment</t>
  </si>
  <si>
    <t>Estimated total gain</t>
  </si>
  <si>
    <t>Estimated total gain as a %</t>
  </si>
  <si>
    <t>of initial investment</t>
  </si>
  <si>
    <t>STOCK PRICE FLUCTUATION TABLE</t>
  </si>
  <si>
    <t>Evolution of the share at the due date</t>
  </si>
  <si>
    <t>Estimated Elis share price at the due date</t>
  </si>
  <si>
    <t>Estimated final value of your investment</t>
  </si>
  <si>
    <t>Estimated total gain as a % of initial investment</t>
  </si>
  <si>
    <r>
      <t xml:space="preserve">Please note: All amounts and potential profits do not include </t>
    </r>
    <r>
      <rPr>
        <b/>
        <i/>
        <u/>
        <sz val="18"/>
        <color rgb="FFFF0000"/>
        <rFont val="Century Gothic"/>
        <family val="2"/>
      </rPr>
      <t>any tax and social contribution.</t>
    </r>
  </si>
  <si>
    <t>(2) 1 share offered for 10 shares purchased</t>
  </si>
  <si>
    <t>(3) calculated on the basis of the total number of shares invested with the reference price of the share</t>
  </si>
  <si>
    <r>
      <rPr>
        <b/>
        <u/>
        <sz val="18"/>
        <color rgb="FF000059"/>
        <rFont val="Century Gothic"/>
        <family val="2"/>
      </rPr>
      <t>Step 1</t>
    </r>
    <r>
      <rPr>
        <b/>
        <sz val="18"/>
        <color rgb="FF000059"/>
        <rFont val="Century Gothic"/>
        <family val="2"/>
      </rPr>
      <t xml:space="preserve"> : Enter your estimated annual gross salary (premiums/bonuses included) for 2025</t>
    </r>
  </si>
  <si>
    <t>(1) corresponding to 25% of the estimated 2025 annual gross salary (bonuses included) within the limit of €50,000 (maximum amount authorized to invest)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</si>
</sst>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  <numFmt numFmtId="165" formatCode="#,##0.00\ &quot;€&quot;"/>
    <numFmt numFmtId="166" formatCode="_-* #,##0.00\ [$€-40C]_-;\-* #,##0.00\ [$€-40C]_-;_-* &quot;-&quot;??\ [$€-40C]_-;_-@_-"/>
    <numFmt numFmtId="167" formatCode="#,##0.000\ &quot;€&quot;;[Red]\-#,##0.000\ &quot;€&quot;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40"/>
      <color rgb="FF000059"/>
      <name val="Century Gothic"/>
      <family val="2"/>
    </font>
    <font>
      <b/>
      <sz val="24"/>
      <color rgb="FF002060"/>
      <name val="Century Gothic"/>
      <family val="2"/>
    </font>
    <font>
      <b/>
      <sz val="22"/>
      <color rgb="FF000059"/>
      <name val="Century Gothic"/>
      <family val="2"/>
    </font>
    <font>
      <sz val="11"/>
      <color theme="1"/>
      <name val="Century Gothic"/>
      <family val="2"/>
    </font>
    <font>
      <b/>
      <sz val="16"/>
      <color rgb="FF16CBE2"/>
      <name val="Century Gothic"/>
      <family val="2"/>
    </font>
    <font>
      <i/>
      <sz val="12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b/>
      <sz val="13"/>
      <color theme="1"/>
      <name val="Century Gothic"/>
      <family val="2"/>
    </font>
    <font>
      <b/>
      <i/>
      <sz val="12"/>
      <color rgb="FFFF0000"/>
      <name val="Century Gothic"/>
      <family val="2"/>
    </font>
    <font>
      <b/>
      <i/>
      <u/>
      <sz val="16"/>
      <color theme="1"/>
      <name val="Century Gothic"/>
      <family val="2"/>
    </font>
    <font>
      <b/>
      <i/>
      <sz val="12"/>
      <color theme="0"/>
      <name val="Century Gothic"/>
      <family val="2"/>
    </font>
    <font>
      <i/>
      <sz val="12"/>
      <color rgb="FFFF0000"/>
      <name val="Century Gothic"/>
      <family val="2"/>
    </font>
    <font>
      <b/>
      <i/>
      <sz val="12"/>
      <name val="Century Gothic"/>
      <family val="2"/>
    </font>
    <font>
      <i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i/>
      <sz val="11"/>
      <color theme="1"/>
      <name val="Century Gothic"/>
      <family val="2"/>
    </font>
    <font>
      <b/>
      <i/>
      <sz val="18"/>
      <color rgb="FFFF0000"/>
      <name val="Century Gothic"/>
      <family val="2"/>
    </font>
    <font>
      <b/>
      <i/>
      <u/>
      <sz val="18"/>
      <color rgb="FFFF0000"/>
      <name val="Century Gothic"/>
      <family val="2"/>
    </font>
    <font>
      <b/>
      <sz val="18"/>
      <color rgb="FF000059"/>
      <name val="Century Gothic"/>
      <family val="2"/>
    </font>
    <font>
      <b/>
      <u/>
      <sz val="18"/>
      <color rgb="FF000059"/>
      <name val="Century Gothic"/>
      <family val="2"/>
    </font>
    <font>
      <b/>
      <i/>
      <sz val="14"/>
      <color rgb="FFFF0000"/>
      <name val="Century Gothic"/>
      <family val="2"/>
    </font>
    <font>
      <b/>
      <sz val="14"/>
      <color rgb="FF000059"/>
      <name val="Century Gothic"/>
      <family val="2"/>
    </font>
    <font>
      <i/>
      <sz val="12"/>
      <color rgb="FF000059"/>
      <name val="Century Gothic"/>
      <family val="2"/>
    </font>
    <font>
      <i/>
      <sz val="14"/>
      <color rgb="FF000059"/>
      <name val="Century Gothic"/>
      <family val="2"/>
    </font>
    <font>
      <b/>
      <sz val="14"/>
      <color rgb="FF16CBE2"/>
      <name val="Century Gothic"/>
      <family val="2"/>
    </font>
    <font>
      <b/>
      <sz val="12"/>
      <color rgb="FFFF0000"/>
      <name val="Century Gothic"/>
      <family val="2"/>
    </font>
    <font>
      <i/>
      <sz val="16"/>
      <color theme="1"/>
      <name val="Century Gothic"/>
      <family val="2"/>
    </font>
    <font>
      <b/>
      <i/>
      <u/>
      <sz val="18"/>
      <color rgb="FF000059"/>
      <name val="Century Gothic"/>
      <family val="2"/>
    </font>
    <font>
      <i/>
      <sz val="13"/>
      <color rgb="FF16CBE2"/>
      <name val="Century Gothic"/>
      <family val="2"/>
    </font>
    <font>
      <b/>
      <sz val="26"/>
      <color theme="1"/>
      <name val="Century Gothic"/>
      <family val="2"/>
    </font>
    <font>
      <sz val="11"/>
      <name val="Century Gothic"/>
      <family val="2"/>
    </font>
    <font>
      <b/>
      <sz val="26"/>
      <name val="Century Gothic"/>
      <family val="2"/>
    </font>
    <font>
      <sz val="11"/>
      <color theme="0"/>
      <name val="Century Gothic"/>
      <family val="2"/>
    </font>
    <font>
      <b/>
      <u/>
      <sz val="16"/>
      <color theme="1"/>
      <name val="Century Gothic"/>
      <family val="2"/>
    </font>
    <font>
      <b/>
      <sz val="12"/>
      <name val="Century Gothic"/>
      <family val="2"/>
    </font>
    <font>
      <sz val="14"/>
      <color theme="1"/>
      <name val="Century Gothic"/>
      <family val="2"/>
    </font>
    <font>
      <sz val="16"/>
      <color theme="1"/>
      <name val="Century Gothic"/>
      <family val="2"/>
    </font>
    <font>
      <sz val="16"/>
      <color theme="0"/>
      <name val="Century Gothic"/>
      <family val="2"/>
    </font>
    <font>
      <sz val="16"/>
      <name val="Century Gothic"/>
      <family val="2"/>
    </font>
    <font>
      <u/>
      <sz val="14"/>
      <color theme="10"/>
      <name val="Century Gothic"/>
      <family val="2"/>
    </font>
    <font>
      <b/>
      <sz val="12"/>
      <color theme="0"/>
      <name val="Century Gothic"/>
      <family val="2"/>
    </font>
    <font>
      <b/>
      <sz val="20"/>
      <color rgb="FF000059"/>
      <name val="Century Gothic"/>
      <family val="2"/>
    </font>
    <font>
      <i/>
      <sz val="18"/>
      <color rgb="FF000059"/>
      <name val="Century Gothic"/>
      <family val="2"/>
    </font>
    <font>
      <b/>
      <sz val="18"/>
      <color rgb="FF16CBE2"/>
      <name val="Century Gothic"/>
      <family val="2"/>
    </font>
    <font>
      <sz val="13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005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2">
    <xf numFmtId="0" fontId="0" fillId="0" borderId="0" xfId="0"/>
    <xf numFmtId="9" fontId="17" fillId="0" borderId="1" xfId="3" applyFont="1" applyBorder="1" applyProtection="1"/>
    <xf numFmtId="9" fontId="6" fillId="0" borderId="0" xfId="0" applyNumberFormat="1" applyFon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165" fontId="13" fillId="0" borderId="1" xfId="3" applyNumberFormat="1" applyFont="1" applyBorder="1" applyProtection="1"/>
    <xf numFmtId="44" fontId="9" fillId="0" borderId="1" xfId="0" applyNumberFormat="1" applyFont="1" applyBorder="1"/>
    <xf numFmtId="165" fontId="9" fillId="0" borderId="1" xfId="3" applyNumberFormat="1" applyFont="1" applyBorder="1" applyProtection="1"/>
    <xf numFmtId="165" fontId="17" fillId="3" borderId="1" xfId="3" applyNumberFormat="1" applyFont="1" applyFill="1" applyBorder="1" applyProtection="1"/>
    <xf numFmtId="44" fontId="9" fillId="3" borderId="1" xfId="0" applyNumberFormat="1" applyFont="1" applyFill="1" applyBorder="1"/>
    <xf numFmtId="9" fontId="17" fillId="3" borderId="1" xfId="3" applyFont="1" applyFill="1" applyBorder="1" applyProtection="1"/>
    <xf numFmtId="44" fontId="13" fillId="0" borderId="1" xfId="0" applyNumberFormat="1" applyFont="1" applyBorder="1"/>
    <xf numFmtId="0" fontId="7" fillId="0" borderId="0" xfId="0" applyFont="1"/>
    <xf numFmtId="0" fontId="14" fillId="0" borderId="0" xfId="0" applyFont="1" applyAlignment="1">
      <alignment horizont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9" fontId="16" fillId="0" borderId="1" xfId="3" applyFont="1" applyBorder="1" applyProtection="1"/>
    <xf numFmtId="9" fontId="19" fillId="3" borderId="1" xfId="3" applyFont="1" applyFill="1" applyBorder="1" applyProtection="1"/>
    <xf numFmtId="9" fontId="18" fillId="0" borderId="1" xfId="3" applyFont="1" applyBorder="1" applyProtection="1"/>
    <xf numFmtId="0" fontId="21" fillId="0" borderId="0" xfId="0" applyFont="1" applyAlignment="1">
      <alignment horizontal="left" vertical="center"/>
    </xf>
    <xf numFmtId="0" fontId="20" fillId="0" borderId="0" xfId="0" applyFont="1"/>
    <xf numFmtId="0" fontId="30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44" fontId="7" fillId="0" borderId="0" xfId="0" applyNumberFormat="1" applyFont="1"/>
    <xf numFmtId="0" fontId="2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11" fillId="0" borderId="0" xfId="4" applyFont="1" applyFill="1" applyBorder="1" applyAlignment="1" applyProtection="1">
      <alignment horizontal="left" wrapText="1"/>
    </xf>
    <xf numFmtId="44" fontId="8" fillId="0" borderId="0" xfId="1" applyFont="1" applyAlignment="1" applyProtection="1">
      <alignment horizontal="center"/>
      <protection locked="0"/>
    </xf>
    <xf numFmtId="44" fontId="8" fillId="0" borderId="0" xfId="1" applyFont="1" applyProtection="1">
      <protection locked="0"/>
    </xf>
    <xf numFmtId="0" fontId="31" fillId="0" borderId="0" xfId="0" applyFont="1"/>
    <xf numFmtId="0" fontId="31" fillId="5" borderId="0" xfId="0" applyFont="1" applyFill="1"/>
    <xf numFmtId="0" fontId="10" fillId="5" borderId="0" xfId="0" applyFont="1" applyFill="1" applyAlignment="1">
      <alignment horizontal="center"/>
    </xf>
    <xf numFmtId="166" fontId="23" fillId="0" borderId="0" xfId="1" applyNumberFormat="1" applyFont="1" applyFill="1" applyBorder="1" applyProtection="1">
      <protection hidden="1"/>
    </xf>
    <xf numFmtId="0" fontId="26" fillId="0" borderId="0" xfId="0" applyFont="1" applyAlignment="1">
      <alignment horizontal="center" vertical="center"/>
    </xf>
    <xf numFmtId="44" fontId="11" fillId="0" borderId="0" xfId="1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4" borderId="0" xfId="0" applyFont="1" applyFill="1"/>
    <xf numFmtId="0" fontId="35" fillId="4" borderId="0" xfId="0" applyFont="1" applyFill="1"/>
    <xf numFmtId="0" fontId="38" fillId="0" borderId="0" xfId="0" applyFont="1"/>
    <xf numFmtId="0" fontId="39" fillId="4" borderId="0" xfId="0" applyFont="1" applyFill="1" applyAlignment="1">
      <alignment horizontal="center" vertical="center" wrapText="1"/>
    </xf>
    <xf numFmtId="0" fontId="39" fillId="4" borderId="0" xfId="0" applyFont="1" applyFill="1" applyAlignment="1">
      <alignment horizontal="center" wrapText="1"/>
    </xf>
    <xf numFmtId="0" fontId="40" fillId="0" borderId="0" xfId="0" applyFont="1"/>
    <xf numFmtId="164" fontId="41" fillId="0" borderId="0" xfId="0" applyNumberFormat="1" applyFont="1"/>
    <xf numFmtId="2" fontId="7" fillId="0" borderId="0" xfId="0" applyNumberFormat="1" applyFont="1"/>
    <xf numFmtId="0" fontId="42" fillId="4" borderId="0" xfId="0" applyFont="1" applyFill="1"/>
    <xf numFmtId="44" fontId="43" fillId="4" borderId="0" xfId="1" applyFont="1" applyFill="1" applyBorder="1" applyAlignment="1" applyProtection="1">
      <alignment horizontal="left"/>
    </xf>
    <xf numFmtId="44" fontId="43" fillId="4" borderId="0" xfId="1" applyFont="1" applyFill="1" applyBorder="1" applyAlignment="1" applyProtection="1">
      <alignment horizontal="center"/>
    </xf>
    <xf numFmtId="0" fontId="43" fillId="0" borderId="0" xfId="0" applyFont="1"/>
    <xf numFmtId="0" fontId="41" fillId="0" borderId="0" xfId="0" applyFont="1"/>
    <xf numFmtId="44" fontId="35" fillId="0" borderId="0" xfId="1" applyFont="1" applyBorder="1" applyAlignment="1" applyProtection="1">
      <alignment horizontal="left"/>
    </xf>
    <xf numFmtId="44" fontId="7" fillId="0" borderId="0" xfId="1" applyFont="1" applyBorder="1" applyAlignment="1" applyProtection="1">
      <alignment horizontal="left"/>
    </xf>
    <xf numFmtId="44" fontId="7" fillId="0" borderId="0" xfId="1" applyFont="1" applyBorder="1" applyAlignment="1" applyProtection="1">
      <alignment horizontal="center"/>
    </xf>
    <xf numFmtId="0" fontId="44" fillId="0" borderId="0" xfId="4" applyFont="1" applyFill="1" applyBorder="1" applyAlignment="1" applyProtection="1">
      <alignment horizontal="left"/>
    </xf>
    <xf numFmtId="166" fontId="23" fillId="0" borderId="0" xfId="1" applyNumberFormat="1" applyFont="1" applyFill="1" applyBorder="1" applyProtection="1"/>
    <xf numFmtId="2" fontId="23" fillId="0" borderId="0" xfId="1" applyNumberFormat="1" applyFont="1" applyFill="1" applyBorder="1" applyAlignment="1" applyProtection="1">
      <alignment horizontal="center"/>
    </xf>
    <xf numFmtId="1" fontId="23" fillId="0" borderId="0" xfId="1" applyNumberFormat="1" applyFont="1" applyFill="1" applyBorder="1" applyAlignment="1" applyProtection="1">
      <alignment horizontal="center"/>
    </xf>
    <xf numFmtId="0" fontId="7" fillId="5" borderId="0" xfId="0" applyFont="1" applyFill="1"/>
    <xf numFmtId="0" fontId="12" fillId="5" borderId="0" xfId="0" applyFont="1" applyFill="1" applyAlignment="1">
      <alignment horizontal="center" vertical="center" wrapText="1"/>
    </xf>
    <xf numFmtId="0" fontId="45" fillId="5" borderId="0" xfId="0" applyFont="1" applyFill="1" applyAlignment="1">
      <alignment horizontal="center" vertical="center" wrapText="1"/>
    </xf>
    <xf numFmtId="44" fontId="46" fillId="5" borderId="0" xfId="0" applyNumberFormat="1" applyFont="1" applyFill="1" applyAlignment="1">
      <alignment horizontal="center"/>
    </xf>
    <xf numFmtId="10" fontId="46" fillId="5" borderId="0" xfId="3" applyNumberFormat="1" applyFont="1" applyFill="1" applyBorder="1" applyAlignment="1" applyProtection="1">
      <alignment horizontal="left"/>
    </xf>
    <xf numFmtId="0" fontId="46" fillId="5" borderId="0" xfId="3" applyNumberFormat="1" applyFont="1" applyFill="1" applyBorder="1" applyAlignment="1" applyProtection="1">
      <alignment horizontal="center"/>
    </xf>
    <xf numFmtId="44" fontId="46" fillId="0" borderId="0" xfId="0" applyNumberFormat="1" applyFont="1" applyAlignment="1">
      <alignment horizontal="center"/>
    </xf>
    <xf numFmtId="0" fontId="46" fillId="0" borderId="0" xfId="3" applyNumberFormat="1" applyFont="1" applyFill="1" applyBorder="1" applyAlignment="1" applyProtection="1">
      <alignment horizontal="center"/>
    </xf>
    <xf numFmtId="0" fontId="47" fillId="0" borderId="0" xfId="0" applyFont="1" applyAlignment="1">
      <alignment horizontal="center"/>
    </xf>
    <xf numFmtId="166" fontId="48" fillId="0" borderId="0" xfId="1" applyNumberFormat="1" applyFont="1" applyFill="1" applyBorder="1" applyProtection="1">
      <protection locked="0"/>
    </xf>
    <xf numFmtId="10" fontId="23" fillId="0" borderId="0" xfId="3" applyNumberFormat="1" applyFont="1" applyFill="1" applyBorder="1" applyAlignment="1" applyProtection="1">
      <alignment horizontal="center"/>
    </xf>
    <xf numFmtId="44" fontId="23" fillId="0" borderId="0" xfId="1" applyFont="1" applyFill="1" applyBorder="1" applyProtection="1"/>
    <xf numFmtId="9" fontId="23" fillId="0" borderId="0" xfId="3" applyFont="1" applyFill="1" applyBorder="1" applyAlignment="1" applyProtection="1">
      <alignment horizontal="center"/>
    </xf>
    <xf numFmtId="0" fontId="49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167" fontId="6" fillId="0" borderId="0" xfId="1" applyNumberFormat="1" applyFont="1" applyFill="1" applyAlignment="1" applyProtection="1">
      <alignment horizontal="left" vertical="center"/>
      <protection hidden="1"/>
    </xf>
  </cellXfs>
  <cellStyles count="5">
    <cellStyle name="Lien hypertexte" xfId="4" builtinId="8"/>
    <cellStyle name="Monétaire" xfId="1" builtinId="4"/>
    <cellStyle name="Monétaire 2" xfId="2" xr:uid="{3C06511D-6F6A-48B5-BB38-A791AD28CF61}"/>
    <cellStyle name="Normal" xfId="0" builtinId="0"/>
    <cellStyle name="Pourcentage" xfId="3" builtinId="5"/>
  </cellStyles>
  <dxfs count="3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colors>
    <mruColors>
      <color rgb="FF000059"/>
      <color rgb="FFEAEAEA"/>
      <color rgb="FF16CBE2"/>
      <color rgb="FF45C2CF"/>
      <color rgb="FF000099"/>
      <color rgb="FF39DBD3"/>
      <color rgb="FF6DE5DF"/>
      <color rgb="FF99CCFF"/>
      <color rgb="FFFFC7CE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996802</xdr:colOff>
      <xdr:row>6</xdr:row>
      <xdr:rowOff>143983</xdr:rowOff>
    </xdr:from>
    <xdr:to>
      <xdr:col>2</xdr:col>
      <xdr:colOff>992603</xdr:colOff>
      <xdr:row>13</xdr:row>
      <xdr:rowOff>105214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4489" y="2020550"/>
          <a:ext cx="1644905" cy="2074382"/>
        </a:xfrm>
        <a:prstGeom prst="rect">
          <a:avLst/>
        </a:prstGeom>
      </xdr:spPr>
    </xdr:pic>
    <xdr:clientData/>
  </xdr:twoCellAnchor>
  <xdr:twoCellAnchor>
    <xdr:from>
      <xdr:col>3</xdr:col>
      <xdr:colOff>1864406</xdr:colOff>
      <xdr:row>9</xdr:row>
      <xdr:rowOff>3175</xdr:rowOff>
    </xdr:from>
    <xdr:to>
      <xdr:col>4</xdr:col>
      <xdr:colOff>1199030</xdr:colOff>
      <xdr:row>12</xdr:row>
      <xdr:rowOff>87799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820082" y="2636557"/>
          <a:ext cx="1228419" cy="1048330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1630559</xdr:colOff>
      <xdr:row>10</xdr:row>
      <xdr:rowOff>92906</xdr:rowOff>
    </xdr:from>
    <xdr:to>
      <xdr:col>6</xdr:col>
      <xdr:colOff>250859</xdr:colOff>
      <xdr:row>10</xdr:row>
      <xdr:rowOff>404672</xdr:rowOff>
    </xdr:to>
    <xdr:sp macro="" textlink="">
      <xdr:nvSpPr>
        <xdr:cNvPr id="29" name="Est égal à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8799375" y="3163465"/>
          <a:ext cx="587964" cy="311766"/>
        </a:xfrm>
        <a:prstGeom prst="mathEqual">
          <a:avLst/>
        </a:prstGeom>
        <a:solidFill>
          <a:srgbClr val="00005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1380160</xdr:colOff>
      <xdr:row>10</xdr:row>
      <xdr:rowOff>59084</xdr:rowOff>
    </xdr:from>
    <xdr:to>
      <xdr:col>5</xdr:col>
      <xdr:colOff>22412</xdr:colOff>
      <xdr:row>11</xdr:row>
      <xdr:rowOff>3196</xdr:rowOff>
    </xdr:to>
    <xdr:sp macro="" textlink="">
      <xdr:nvSpPr>
        <xdr:cNvPr id="30" name="Signe Moins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971895" y="3017437"/>
          <a:ext cx="513635" cy="403553"/>
        </a:xfrm>
        <a:prstGeom prst="mathMinus">
          <a:avLst/>
        </a:prstGeom>
        <a:solidFill>
          <a:srgbClr val="000059"/>
        </a:solidFill>
        <a:ln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447206</xdr:colOff>
      <xdr:row>9</xdr:row>
      <xdr:rowOff>23013</xdr:rowOff>
    </xdr:from>
    <xdr:to>
      <xdr:col>5</xdr:col>
      <xdr:colOff>1484897</xdr:colOff>
      <xdr:row>12</xdr:row>
      <xdr:rowOff>13211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46500" y="2656395"/>
          <a:ext cx="1037691" cy="953904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369822</xdr:colOff>
      <xdr:row>9</xdr:row>
      <xdr:rowOff>49326</xdr:rowOff>
    </xdr:from>
    <xdr:to>
      <xdr:col>6</xdr:col>
      <xdr:colOff>1420213</xdr:colOff>
      <xdr:row>12</xdr:row>
      <xdr:rowOff>32800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141351" y="2682708"/>
          <a:ext cx="1050391" cy="947180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3</xdr:col>
      <xdr:colOff>705086</xdr:colOff>
      <xdr:row>55</xdr:row>
      <xdr:rowOff>25066</xdr:rowOff>
    </xdr:from>
    <xdr:to>
      <xdr:col>3</xdr:col>
      <xdr:colOff>1247424</xdr:colOff>
      <xdr:row>57</xdr:row>
      <xdr:rowOff>179375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1468" y="13886742"/>
          <a:ext cx="548688" cy="580133"/>
        </a:xfrm>
        <a:prstGeom prst="rect">
          <a:avLst/>
        </a:prstGeom>
      </xdr:spPr>
    </xdr:pic>
    <xdr:clientData/>
  </xdr:twoCellAnchor>
  <xdr:twoCellAnchor>
    <xdr:from>
      <xdr:col>3</xdr:col>
      <xdr:colOff>131298</xdr:colOff>
      <xdr:row>22</xdr:row>
      <xdr:rowOff>79278</xdr:rowOff>
    </xdr:from>
    <xdr:to>
      <xdr:col>4</xdr:col>
      <xdr:colOff>327066</xdr:colOff>
      <xdr:row>24</xdr:row>
      <xdr:rowOff>193009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6424C54A-D029-6188-899A-BEDBF772B3EE}"/>
            </a:ext>
          </a:extLst>
        </xdr:cNvPr>
        <xdr:cNvSpPr/>
      </xdr:nvSpPr>
      <xdr:spPr>
        <a:xfrm>
          <a:off x="3907680" y="6332160"/>
          <a:ext cx="2011121" cy="61799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1775547</xdr:colOff>
      <xdr:row>22</xdr:row>
      <xdr:rowOff>161566</xdr:rowOff>
    </xdr:from>
    <xdr:to>
      <xdr:col>5</xdr:col>
      <xdr:colOff>345290</xdr:colOff>
      <xdr:row>24</xdr:row>
      <xdr:rowOff>111474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BD7AB07-3DB5-4B4E-A912-DEF27883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67282" y="5876566"/>
          <a:ext cx="441126" cy="454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1731852</xdr:colOff>
      <xdr:row>22</xdr:row>
      <xdr:rowOff>71082</xdr:rowOff>
    </xdr:from>
    <xdr:to>
      <xdr:col>7</xdr:col>
      <xdr:colOff>182262</xdr:colOff>
      <xdr:row>25</xdr:row>
      <xdr:rowOff>0</xdr:rowOff>
    </xdr:to>
    <xdr:sp macro="" textlink="">
      <xdr:nvSpPr>
        <xdr:cNvPr id="12" name="Rectangle : coins arrondis 11">
          <a:extLst>
            <a:ext uri="{FF2B5EF4-FFF2-40B4-BE49-F238E27FC236}">
              <a16:creationId xmlns:a16="http://schemas.microsoft.com/office/drawing/2014/main" id="{007F3D27-50A2-4EF0-B73A-2F59609B886E}"/>
            </a:ext>
          </a:extLst>
        </xdr:cNvPr>
        <xdr:cNvSpPr/>
      </xdr:nvSpPr>
      <xdr:spPr>
        <a:xfrm>
          <a:off x="8810431" y="5826187"/>
          <a:ext cx="1999726" cy="60068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2</xdr:col>
      <xdr:colOff>500054</xdr:colOff>
      <xdr:row>46</xdr:row>
      <xdr:rowOff>166874</xdr:rowOff>
    </xdr:from>
    <xdr:ext cx="434638" cy="453583"/>
    <xdr:pic>
      <xdr:nvPicPr>
        <xdr:cNvPr id="25" name="Image 24">
          <a:extLst>
            <a:ext uri="{FF2B5EF4-FFF2-40B4-BE49-F238E27FC236}">
              <a16:creationId xmlns:a16="http://schemas.microsoft.com/office/drawing/2014/main" id="{EE4DFE2A-D7EE-41BF-A9FC-83A22293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09319" y="11456800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565752</xdr:colOff>
      <xdr:row>46</xdr:row>
      <xdr:rowOff>80210</xdr:rowOff>
    </xdr:from>
    <xdr:to>
      <xdr:col>4</xdr:col>
      <xdr:colOff>1077094</xdr:colOff>
      <xdr:row>49</xdr:row>
      <xdr:rowOff>5193</xdr:rowOff>
    </xdr:to>
    <xdr:sp macro="" textlink="">
      <xdr:nvSpPr>
        <xdr:cNvPr id="31" name="Signe Plus 30">
          <a:extLst>
            <a:ext uri="{FF2B5EF4-FFF2-40B4-BE49-F238E27FC236}">
              <a16:creationId xmlns:a16="http://schemas.microsoft.com/office/drawing/2014/main" id="{B5A6E5E1-895F-4424-8606-FBA735B9667F}"/>
            </a:ext>
          </a:extLst>
        </xdr:cNvPr>
        <xdr:cNvSpPr/>
      </xdr:nvSpPr>
      <xdr:spPr>
        <a:xfrm>
          <a:off x="6154686" y="11370136"/>
          <a:ext cx="511342" cy="611344"/>
        </a:xfrm>
        <a:prstGeom prst="mathPlus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645516</xdr:colOff>
      <xdr:row>46</xdr:row>
      <xdr:rowOff>160421</xdr:rowOff>
    </xdr:from>
    <xdr:to>
      <xdr:col>6</xdr:col>
      <xdr:colOff>1277174</xdr:colOff>
      <xdr:row>48</xdr:row>
      <xdr:rowOff>140368</xdr:rowOff>
    </xdr:to>
    <xdr:sp macro="" textlink="">
      <xdr:nvSpPr>
        <xdr:cNvPr id="33" name="Est égal à 32">
          <a:extLst>
            <a:ext uri="{FF2B5EF4-FFF2-40B4-BE49-F238E27FC236}">
              <a16:creationId xmlns:a16="http://schemas.microsoft.com/office/drawing/2014/main" id="{EDA3C1F3-D2DD-4C2E-ABA1-06D96F2AD9E7}"/>
            </a:ext>
          </a:extLst>
        </xdr:cNvPr>
        <xdr:cNvSpPr/>
      </xdr:nvSpPr>
      <xdr:spPr>
        <a:xfrm>
          <a:off x="9974413" y="11450347"/>
          <a:ext cx="631658" cy="470205"/>
        </a:xfrm>
        <a:prstGeom prst="mathEqual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649944</xdr:colOff>
      <xdr:row>46</xdr:row>
      <xdr:rowOff>160421</xdr:rowOff>
    </xdr:from>
    <xdr:to>
      <xdr:col>8</xdr:col>
      <xdr:colOff>1093411</xdr:colOff>
      <xdr:row>48</xdr:row>
      <xdr:rowOff>103711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43DC92EE-2264-429B-9C77-0C420716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54613" y="11450347"/>
          <a:ext cx="443467" cy="455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519662</xdr:colOff>
      <xdr:row>70</xdr:row>
      <xdr:rowOff>155669</xdr:rowOff>
    </xdr:from>
    <xdr:ext cx="434638" cy="453583"/>
    <xdr:pic>
      <xdr:nvPicPr>
        <xdr:cNvPr id="49" name="Image 48">
          <a:extLst>
            <a:ext uri="{FF2B5EF4-FFF2-40B4-BE49-F238E27FC236}">
              <a16:creationId xmlns:a16="http://schemas.microsoft.com/office/drawing/2014/main" id="{69B36820-8743-4728-A5F7-612F33259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28927" y="17939404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681861</xdr:colOff>
      <xdr:row>70</xdr:row>
      <xdr:rowOff>59876</xdr:rowOff>
    </xdr:from>
    <xdr:to>
      <xdr:col>2</xdr:col>
      <xdr:colOff>103821</xdr:colOff>
      <xdr:row>72</xdr:row>
      <xdr:rowOff>179294</xdr:rowOff>
    </xdr:to>
    <xdr:sp macro="" textlink="">
      <xdr:nvSpPr>
        <xdr:cNvPr id="50" name="Rectangle : coins arrondis 49">
          <a:extLst>
            <a:ext uri="{FF2B5EF4-FFF2-40B4-BE49-F238E27FC236}">
              <a16:creationId xmlns:a16="http://schemas.microsoft.com/office/drawing/2014/main" id="{BAE6F731-7592-44C6-9D37-B4FD2C57D902}"/>
            </a:ext>
          </a:extLst>
        </xdr:cNvPr>
        <xdr:cNvSpPr/>
      </xdr:nvSpPr>
      <xdr:spPr>
        <a:xfrm>
          <a:off x="681861" y="17047994"/>
          <a:ext cx="1831225" cy="601271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1653409</xdr:colOff>
      <xdr:row>70</xdr:row>
      <xdr:rowOff>26258</xdr:rowOff>
    </xdr:from>
    <xdr:to>
      <xdr:col>10</xdr:col>
      <xdr:colOff>103819</xdr:colOff>
      <xdr:row>72</xdr:row>
      <xdr:rowOff>145676</xdr:rowOff>
    </xdr:to>
    <xdr:sp macro="" textlink="">
      <xdr:nvSpPr>
        <xdr:cNvPr id="57" name="Rectangle : coins arrondis 56">
          <a:extLst>
            <a:ext uri="{FF2B5EF4-FFF2-40B4-BE49-F238E27FC236}">
              <a16:creationId xmlns:a16="http://schemas.microsoft.com/office/drawing/2014/main" id="{B7BD6F56-4CC2-441B-9501-4D4BAA565B45}"/>
            </a:ext>
          </a:extLst>
        </xdr:cNvPr>
        <xdr:cNvSpPr/>
      </xdr:nvSpPr>
      <xdr:spPr>
        <a:xfrm>
          <a:off x="14358078" y="17255302"/>
          <a:ext cx="1518020" cy="609675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705985</xdr:colOff>
      <xdr:row>70</xdr:row>
      <xdr:rowOff>171625</xdr:rowOff>
    </xdr:from>
    <xdr:ext cx="443467" cy="447555"/>
    <xdr:pic>
      <xdr:nvPicPr>
        <xdr:cNvPr id="59" name="Image 58">
          <a:extLst>
            <a:ext uri="{FF2B5EF4-FFF2-40B4-BE49-F238E27FC236}">
              <a16:creationId xmlns:a16="http://schemas.microsoft.com/office/drawing/2014/main" id="{DD23EA64-0A78-48FF-A3BF-B6AA7DB4E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413456" y="17955360"/>
          <a:ext cx="443467" cy="447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766195</xdr:colOff>
      <xdr:row>70</xdr:row>
      <xdr:rowOff>166875</xdr:rowOff>
    </xdr:from>
    <xdr:ext cx="434638" cy="453583"/>
    <xdr:pic>
      <xdr:nvPicPr>
        <xdr:cNvPr id="6" name="Image 5">
          <a:extLst>
            <a:ext uri="{FF2B5EF4-FFF2-40B4-BE49-F238E27FC236}">
              <a16:creationId xmlns:a16="http://schemas.microsoft.com/office/drawing/2014/main" id="{20383EEF-FD8A-468B-A68A-33DF52E74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357930" y="17950610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616035</xdr:colOff>
      <xdr:row>70</xdr:row>
      <xdr:rowOff>162392</xdr:rowOff>
    </xdr:from>
    <xdr:ext cx="434638" cy="453583"/>
    <xdr:pic>
      <xdr:nvPicPr>
        <xdr:cNvPr id="7" name="Image 6">
          <a:extLst>
            <a:ext uri="{FF2B5EF4-FFF2-40B4-BE49-F238E27FC236}">
              <a16:creationId xmlns:a16="http://schemas.microsoft.com/office/drawing/2014/main" id="{978872CD-2455-47A6-9433-E3464FDF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950535" y="17946127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1624853</xdr:colOff>
      <xdr:row>52</xdr:row>
      <xdr:rowOff>168088</xdr:rowOff>
    </xdr:from>
    <xdr:to>
      <xdr:col>8</xdr:col>
      <xdr:colOff>1725705</xdr:colOff>
      <xdr:row>60</xdr:row>
      <xdr:rowOff>336176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7001A765-EB2C-F79E-7BF7-15776A1F3E4C}"/>
            </a:ext>
          </a:extLst>
        </xdr:cNvPr>
        <xdr:cNvSpPr/>
      </xdr:nvSpPr>
      <xdr:spPr>
        <a:xfrm>
          <a:off x="2386853" y="12707470"/>
          <a:ext cx="12046323" cy="1994647"/>
        </a:xfrm>
        <a:prstGeom prst="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6</xdr:col>
      <xdr:colOff>112058</xdr:colOff>
      <xdr:row>54</xdr:row>
      <xdr:rowOff>190499</xdr:rowOff>
    </xdr:from>
    <xdr:to>
      <xdr:col>6</xdr:col>
      <xdr:colOff>759758</xdr:colOff>
      <xdr:row>58</xdr:row>
      <xdr:rowOff>37539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799EF2DA-3725-D2FB-72FB-89BB457E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6558" y="13839264"/>
          <a:ext cx="647700" cy="676275"/>
        </a:xfrm>
        <a:prstGeom prst="rect">
          <a:avLst/>
        </a:prstGeom>
      </xdr:spPr>
    </xdr:pic>
    <xdr:clientData/>
  </xdr:twoCellAnchor>
  <xdr:twoCellAnchor editAs="oneCell">
    <xdr:from>
      <xdr:col>8</xdr:col>
      <xdr:colOff>885264</xdr:colOff>
      <xdr:row>0</xdr:row>
      <xdr:rowOff>89647</xdr:rowOff>
    </xdr:from>
    <xdr:to>
      <xdr:col>10</xdr:col>
      <xdr:colOff>178011</xdr:colOff>
      <xdr:row>2</xdr:row>
      <xdr:rowOff>561131</xdr:rowOff>
    </xdr:to>
    <xdr:pic>
      <xdr:nvPicPr>
        <xdr:cNvPr id="9" name="Picture 66">
          <a:extLst>
            <a:ext uri="{FF2B5EF4-FFF2-40B4-BE49-F238E27FC236}">
              <a16:creationId xmlns:a16="http://schemas.microsoft.com/office/drawing/2014/main" id="{8E27867A-F1ED-44A3-AA0E-E67CA87CD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592735" y="89647"/>
          <a:ext cx="2649655" cy="903658"/>
        </a:xfrm>
        <a:prstGeom prst="rect">
          <a:avLst/>
        </a:prstGeom>
      </xdr:spPr>
    </xdr:pic>
    <xdr:clientData/>
  </xdr:twoCellAnchor>
  <xdr:oneCellAnchor>
    <xdr:from>
      <xdr:col>3</xdr:col>
      <xdr:colOff>1591237</xdr:colOff>
      <xdr:row>1</xdr:row>
      <xdr:rowOff>89647</xdr:rowOff>
    </xdr:from>
    <xdr:ext cx="5973238" cy="941412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B3A7B428-D206-4436-BD33-6702D0F5DF87}"/>
            </a:ext>
          </a:extLst>
        </xdr:cNvPr>
        <xdr:cNvSpPr/>
      </xdr:nvSpPr>
      <xdr:spPr>
        <a:xfrm>
          <a:off x="5367619" y="280147"/>
          <a:ext cx="5973238" cy="9414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5875">
                <a:solidFill>
                  <a:srgbClr val="000059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Century Gothic" panose="020B0502020202020204" pitchFamily="34" charset="0"/>
            </a:rPr>
            <a:t>ELIS FOR ALL 2025</a:t>
          </a:r>
        </a:p>
      </xdr:txBody>
    </xdr:sp>
    <xdr:clientData/>
  </xdr:oneCellAnchor>
  <xdr:twoCellAnchor>
    <xdr:from>
      <xdr:col>5</xdr:col>
      <xdr:colOff>25961</xdr:colOff>
      <xdr:row>34</xdr:row>
      <xdr:rowOff>29971</xdr:rowOff>
    </xdr:from>
    <xdr:to>
      <xdr:col>6</xdr:col>
      <xdr:colOff>165700</xdr:colOff>
      <xdr:row>36</xdr:row>
      <xdr:rowOff>177320</xdr:rowOff>
    </xdr:to>
    <xdr:sp macro="" textlink="">
      <xdr:nvSpPr>
        <xdr:cNvPr id="16" name="Rectangle : coins arrondis 15">
          <a:extLst>
            <a:ext uri="{FF2B5EF4-FFF2-40B4-BE49-F238E27FC236}">
              <a16:creationId xmlns:a16="http://schemas.microsoft.com/office/drawing/2014/main" id="{960B715D-76E4-4D12-9994-416C36852CF9}"/>
            </a:ext>
          </a:extLst>
        </xdr:cNvPr>
        <xdr:cNvSpPr/>
      </xdr:nvSpPr>
      <xdr:spPr>
        <a:xfrm>
          <a:off x="7489079" y="9017089"/>
          <a:ext cx="2011121" cy="617996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715478</xdr:colOff>
      <xdr:row>46</xdr:row>
      <xdr:rowOff>71082</xdr:rowOff>
    </xdr:from>
    <xdr:to>
      <xdr:col>2</xdr:col>
      <xdr:colOff>137438</xdr:colOff>
      <xdr:row>48</xdr:row>
      <xdr:rowOff>190500</xdr:rowOff>
    </xdr:to>
    <xdr:sp macro="" textlink="">
      <xdr:nvSpPr>
        <xdr:cNvPr id="24" name="Rectangle : coins arrondis 23">
          <a:extLst>
            <a:ext uri="{FF2B5EF4-FFF2-40B4-BE49-F238E27FC236}">
              <a16:creationId xmlns:a16="http://schemas.microsoft.com/office/drawing/2014/main" id="{02D5462C-864A-43A7-B30A-FC674A7A0DB4}"/>
            </a:ext>
          </a:extLst>
        </xdr:cNvPr>
        <xdr:cNvSpPr/>
      </xdr:nvSpPr>
      <xdr:spPr>
        <a:xfrm>
          <a:off x="715478" y="11859670"/>
          <a:ext cx="1831225" cy="623683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1316115</xdr:colOff>
      <xdr:row>46</xdr:row>
      <xdr:rowOff>55394</xdr:rowOff>
    </xdr:from>
    <xdr:to>
      <xdr:col>3</xdr:col>
      <xdr:colOff>1780223</xdr:colOff>
      <xdr:row>48</xdr:row>
      <xdr:rowOff>174812</xdr:rowOff>
    </xdr:to>
    <xdr:sp macro="" textlink="">
      <xdr:nvSpPr>
        <xdr:cNvPr id="34" name="Rectangle : coins arrondis 33">
          <a:extLst>
            <a:ext uri="{FF2B5EF4-FFF2-40B4-BE49-F238E27FC236}">
              <a16:creationId xmlns:a16="http://schemas.microsoft.com/office/drawing/2014/main" id="{97E9BA52-3045-493B-BE96-F827870AA5AE}"/>
            </a:ext>
          </a:extLst>
        </xdr:cNvPr>
        <xdr:cNvSpPr/>
      </xdr:nvSpPr>
      <xdr:spPr>
        <a:xfrm>
          <a:off x="3725380" y="11843982"/>
          <a:ext cx="1831225" cy="623683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34168</xdr:colOff>
      <xdr:row>46</xdr:row>
      <xdr:rowOff>62117</xdr:rowOff>
    </xdr:from>
    <xdr:to>
      <xdr:col>5</xdr:col>
      <xdr:colOff>1865393</xdr:colOff>
      <xdr:row>48</xdr:row>
      <xdr:rowOff>181535</xdr:rowOff>
    </xdr:to>
    <xdr:sp macro="" textlink="">
      <xdr:nvSpPr>
        <xdr:cNvPr id="38" name="Rectangle : coins arrondis 37">
          <a:extLst>
            <a:ext uri="{FF2B5EF4-FFF2-40B4-BE49-F238E27FC236}">
              <a16:creationId xmlns:a16="http://schemas.microsoft.com/office/drawing/2014/main" id="{C61588AB-3430-484C-854F-3CEEBA6505DC}"/>
            </a:ext>
          </a:extLst>
        </xdr:cNvPr>
        <xdr:cNvSpPr/>
      </xdr:nvSpPr>
      <xdr:spPr>
        <a:xfrm>
          <a:off x="7497286" y="11850705"/>
          <a:ext cx="1831225" cy="623683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1609722</xdr:colOff>
      <xdr:row>46</xdr:row>
      <xdr:rowOff>68840</xdr:rowOff>
    </xdr:from>
    <xdr:to>
      <xdr:col>8</xdr:col>
      <xdr:colOff>67976</xdr:colOff>
      <xdr:row>48</xdr:row>
      <xdr:rowOff>188258</xdr:rowOff>
    </xdr:to>
    <xdr:sp macro="" textlink="">
      <xdr:nvSpPr>
        <xdr:cNvPr id="39" name="Rectangle : coins arrondis 38">
          <a:extLst>
            <a:ext uri="{FF2B5EF4-FFF2-40B4-BE49-F238E27FC236}">
              <a16:creationId xmlns:a16="http://schemas.microsoft.com/office/drawing/2014/main" id="{B461AB3A-2BF2-4E3D-962A-77D4ED515BA4}"/>
            </a:ext>
          </a:extLst>
        </xdr:cNvPr>
        <xdr:cNvSpPr/>
      </xdr:nvSpPr>
      <xdr:spPr>
        <a:xfrm>
          <a:off x="10944222" y="11857428"/>
          <a:ext cx="1831225" cy="623683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1650066</xdr:colOff>
      <xdr:row>46</xdr:row>
      <xdr:rowOff>64358</xdr:rowOff>
    </xdr:from>
    <xdr:to>
      <xdr:col>10</xdr:col>
      <xdr:colOff>130733</xdr:colOff>
      <xdr:row>48</xdr:row>
      <xdr:rowOff>183776</xdr:rowOff>
    </xdr:to>
    <xdr:sp macro="" textlink="">
      <xdr:nvSpPr>
        <xdr:cNvPr id="40" name="Rectangle : coins arrondis 39">
          <a:extLst>
            <a:ext uri="{FF2B5EF4-FFF2-40B4-BE49-F238E27FC236}">
              <a16:creationId xmlns:a16="http://schemas.microsoft.com/office/drawing/2014/main" id="{D5D321CE-92B6-4FFE-8B93-109C7D87D188}"/>
            </a:ext>
          </a:extLst>
        </xdr:cNvPr>
        <xdr:cNvSpPr/>
      </xdr:nvSpPr>
      <xdr:spPr>
        <a:xfrm>
          <a:off x="14357537" y="11852946"/>
          <a:ext cx="1831225" cy="623683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1367105</xdr:colOff>
      <xdr:row>70</xdr:row>
      <xdr:rowOff>54274</xdr:rowOff>
    </xdr:from>
    <xdr:to>
      <xdr:col>4</xdr:col>
      <xdr:colOff>7</xdr:colOff>
      <xdr:row>72</xdr:row>
      <xdr:rowOff>190501</xdr:rowOff>
    </xdr:to>
    <xdr:sp macro="" textlink="">
      <xdr:nvSpPr>
        <xdr:cNvPr id="41" name="Rectangle : coins arrondis 40">
          <a:extLst>
            <a:ext uri="{FF2B5EF4-FFF2-40B4-BE49-F238E27FC236}">
              <a16:creationId xmlns:a16="http://schemas.microsoft.com/office/drawing/2014/main" id="{A8A07578-A01B-4719-88D0-8B5C4786F847}"/>
            </a:ext>
          </a:extLst>
        </xdr:cNvPr>
        <xdr:cNvSpPr/>
      </xdr:nvSpPr>
      <xdr:spPr>
        <a:xfrm>
          <a:off x="3776370" y="17838009"/>
          <a:ext cx="1815372" cy="640492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62746</xdr:colOff>
      <xdr:row>70</xdr:row>
      <xdr:rowOff>49791</xdr:rowOff>
    </xdr:from>
    <xdr:to>
      <xdr:col>6</xdr:col>
      <xdr:colOff>6736</xdr:colOff>
      <xdr:row>72</xdr:row>
      <xdr:rowOff>186018</xdr:rowOff>
    </xdr:to>
    <xdr:sp macro="" textlink="">
      <xdr:nvSpPr>
        <xdr:cNvPr id="42" name="Rectangle : coins arrondis 41">
          <a:extLst>
            <a:ext uri="{FF2B5EF4-FFF2-40B4-BE49-F238E27FC236}">
              <a16:creationId xmlns:a16="http://schemas.microsoft.com/office/drawing/2014/main" id="{B193FCD3-74DC-49D7-84F1-F3801E6468F4}"/>
            </a:ext>
          </a:extLst>
        </xdr:cNvPr>
        <xdr:cNvSpPr/>
      </xdr:nvSpPr>
      <xdr:spPr>
        <a:xfrm>
          <a:off x="7525864" y="17833526"/>
          <a:ext cx="1815372" cy="640492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1660711</xdr:colOff>
      <xdr:row>70</xdr:row>
      <xdr:rowOff>45308</xdr:rowOff>
    </xdr:from>
    <xdr:to>
      <xdr:col>8</xdr:col>
      <xdr:colOff>103112</xdr:colOff>
      <xdr:row>72</xdr:row>
      <xdr:rowOff>181535</xdr:rowOff>
    </xdr:to>
    <xdr:sp macro="" textlink="">
      <xdr:nvSpPr>
        <xdr:cNvPr id="43" name="Rectangle : coins arrondis 42">
          <a:extLst>
            <a:ext uri="{FF2B5EF4-FFF2-40B4-BE49-F238E27FC236}">
              <a16:creationId xmlns:a16="http://schemas.microsoft.com/office/drawing/2014/main" id="{60A6C3D4-DB65-4352-8025-E8AAA4191648}"/>
            </a:ext>
          </a:extLst>
        </xdr:cNvPr>
        <xdr:cNvSpPr/>
      </xdr:nvSpPr>
      <xdr:spPr>
        <a:xfrm>
          <a:off x="10995211" y="17829043"/>
          <a:ext cx="1815372" cy="640492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4587-B67D-478A-A9FE-4B9A3521C311}">
  <sheetPr codeName="Feuil3">
    <pageSetUpPr fitToPage="1"/>
  </sheetPr>
  <dimension ref="A1:N99"/>
  <sheetViews>
    <sheetView showGridLines="0" tabSelected="1" zoomScale="85" zoomScaleNormal="85" workbookViewId="0">
      <selection activeCell="D24" sqref="D24"/>
    </sheetView>
  </sheetViews>
  <sheetFormatPr baseColWidth="10" defaultColWidth="11.453125" defaultRowHeight="14.5" x14ac:dyDescent="0.35"/>
  <cols>
    <col min="2" max="2" width="24.7265625" customWidth="1"/>
    <col min="3" max="3" width="20.54296875" customWidth="1"/>
    <col min="4" max="4" width="27.1796875" customWidth="1"/>
    <col min="5" max="5" width="28" customWidth="1"/>
    <col min="6" max="6" width="28.1796875" customWidth="1"/>
    <col min="7" max="7" width="25.1796875" customWidth="1"/>
    <col min="8" max="8" width="25.453125" customWidth="1"/>
    <col min="9" max="9" width="26.1796875" customWidth="1"/>
    <col min="10" max="10" width="24" customWidth="1"/>
    <col min="11" max="11" width="15.453125" bestFit="1" customWidth="1"/>
    <col min="12" max="12" width="23.54296875" customWidth="1"/>
  </cols>
  <sheetData>
    <row r="1" spans="1:14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x14ac:dyDescent="0.3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49" x14ac:dyDescent="0.9">
      <c r="A3" s="11"/>
      <c r="B3" s="11"/>
      <c r="C3" s="11"/>
      <c r="D3" s="47"/>
      <c r="E3" s="11"/>
      <c r="F3" s="32"/>
      <c r="G3" s="11"/>
      <c r="H3" s="11"/>
      <c r="I3" s="11"/>
      <c r="J3" s="11"/>
      <c r="K3" s="11"/>
      <c r="L3" s="11"/>
      <c r="M3" s="11"/>
      <c r="N3" s="11"/>
    </row>
    <row r="4" spans="1:14" ht="32" x14ac:dyDescent="0.6">
      <c r="A4" s="11"/>
      <c r="B4" s="48"/>
      <c r="C4" s="48"/>
      <c r="D4" s="49"/>
      <c r="E4" s="11"/>
      <c r="F4" s="33" t="s">
        <v>0</v>
      </c>
      <c r="G4" s="11"/>
      <c r="H4" s="11"/>
      <c r="I4" s="11"/>
      <c r="J4" s="11"/>
      <c r="K4" s="11"/>
      <c r="L4" s="11"/>
      <c r="M4" s="11"/>
      <c r="N4" s="11"/>
    </row>
    <row r="5" spans="1:14" x14ac:dyDescent="0.35">
      <c r="A5" s="50"/>
      <c r="B5" s="51"/>
      <c r="C5" s="51"/>
      <c r="D5" s="48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9.5" x14ac:dyDescent="0.35">
      <c r="A6" s="50"/>
      <c r="B6" s="51"/>
      <c r="C6" s="51"/>
      <c r="D6" s="48"/>
      <c r="E6" s="11"/>
      <c r="F6" s="34" t="s">
        <v>1</v>
      </c>
      <c r="G6" s="11"/>
      <c r="H6" s="52"/>
      <c r="I6" s="11"/>
      <c r="J6" s="11"/>
      <c r="K6" s="11"/>
      <c r="L6" s="11"/>
      <c r="M6" s="11"/>
      <c r="N6" s="11"/>
    </row>
    <row r="7" spans="1:14" ht="20.5" x14ac:dyDescent="0.4">
      <c r="A7" s="50"/>
      <c r="B7" s="53"/>
      <c r="C7" s="54"/>
      <c r="D7" s="48"/>
      <c r="E7" s="11"/>
      <c r="F7" s="11"/>
      <c r="G7" s="11"/>
      <c r="H7" s="55"/>
      <c r="I7" s="56"/>
      <c r="J7" s="57"/>
      <c r="K7" s="11"/>
      <c r="L7" s="11"/>
      <c r="M7" s="11"/>
      <c r="N7" s="11"/>
    </row>
    <row r="8" spans="1:14" s="35" customFormat="1" ht="21.5" x14ac:dyDescent="0.5">
      <c r="A8" s="58"/>
      <c r="B8" s="59"/>
      <c r="C8" s="60"/>
      <c r="D8" s="61"/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4" s="35" customFormat="1" ht="21.5" x14ac:dyDescent="0.5">
      <c r="A9" s="58"/>
      <c r="B9" s="59"/>
      <c r="C9" s="60"/>
      <c r="D9" s="61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4" s="35" customFormat="1" ht="21.5" x14ac:dyDescent="0.5">
      <c r="A10" s="58"/>
      <c r="B10" s="59"/>
      <c r="C10" s="60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4" ht="36" x14ac:dyDescent="0.35">
      <c r="A11" s="11"/>
      <c r="B11" s="48"/>
      <c r="C11" s="63"/>
      <c r="D11" s="44" t="s">
        <v>2</v>
      </c>
      <c r="E11" s="91">
        <v>24.074999999999999</v>
      </c>
      <c r="F11" s="2">
        <v>0.3</v>
      </c>
      <c r="G11" s="3">
        <f>ROUNDUP(E11-(E11*F11),2)</f>
        <v>16.860000000000003</v>
      </c>
      <c r="H11" s="36" t="s">
        <v>4</v>
      </c>
      <c r="I11" s="11"/>
      <c r="J11" s="11"/>
      <c r="K11" s="11"/>
      <c r="L11" s="11"/>
      <c r="M11" s="11"/>
      <c r="N11" s="11"/>
    </row>
    <row r="12" spans="1:14" ht="18" x14ac:dyDescent="0.35">
      <c r="A12" s="11"/>
      <c r="B12" s="11"/>
      <c r="C12" s="64"/>
      <c r="D12" s="65"/>
      <c r="E12" s="11"/>
      <c r="F12" s="11"/>
      <c r="G12" s="11"/>
      <c r="H12" s="66"/>
      <c r="I12" s="11"/>
      <c r="J12" s="11"/>
      <c r="K12" s="11"/>
      <c r="L12" s="11"/>
      <c r="M12" s="11"/>
      <c r="N12" s="11"/>
    </row>
    <row r="13" spans="1:14" ht="27.75" customHeight="1" x14ac:dyDescent="0.35">
      <c r="A13" s="11"/>
      <c r="B13" s="11"/>
      <c r="C13" s="64"/>
      <c r="D13" s="65"/>
      <c r="E13" s="11"/>
      <c r="F13" s="45" t="s">
        <v>3</v>
      </c>
      <c r="G13" s="11"/>
      <c r="H13" s="66"/>
      <c r="I13" s="11"/>
      <c r="J13" s="11"/>
      <c r="K13" s="11"/>
      <c r="L13" s="11"/>
      <c r="M13" s="11"/>
      <c r="N13" s="11"/>
    </row>
    <row r="14" spans="1:14" x14ac:dyDescent="0.3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3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x14ac:dyDescent="0.3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3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3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35.25" customHeight="1" x14ac:dyDescent="0.35">
      <c r="A19" s="11"/>
      <c r="B19" s="11"/>
      <c r="C19" s="84" t="s">
        <v>43</v>
      </c>
      <c r="D19" s="84"/>
      <c r="E19" s="84"/>
      <c r="F19" s="84"/>
      <c r="G19" s="84"/>
      <c r="H19" s="84"/>
      <c r="I19" s="84"/>
      <c r="J19" s="11"/>
      <c r="K19" s="11"/>
      <c r="L19" s="11"/>
      <c r="M19" s="11"/>
      <c r="N19" s="11"/>
    </row>
    <row r="20" spans="1:14" x14ac:dyDescent="0.3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20.25" customHeight="1" x14ac:dyDescent="0.35">
      <c r="A21" s="11"/>
      <c r="B21" s="11"/>
      <c r="C21" s="90" t="s">
        <v>7</v>
      </c>
      <c r="D21" s="90"/>
      <c r="E21" s="90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8" customHeight="1" x14ac:dyDescent="0.35">
      <c r="A22" s="11"/>
      <c r="B22" s="11"/>
      <c r="C22" s="89" t="s">
        <v>6</v>
      </c>
      <c r="D22" s="89"/>
      <c r="E22" s="89"/>
      <c r="F22" s="11"/>
      <c r="G22" s="43" t="s">
        <v>5</v>
      </c>
      <c r="H22" s="11"/>
      <c r="I22" s="11"/>
      <c r="J22" s="11"/>
      <c r="K22" s="11"/>
      <c r="L22" s="11"/>
      <c r="M22" s="11"/>
      <c r="N22" s="11"/>
    </row>
    <row r="23" spans="1:14" x14ac:dyDescent="0.3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22.5" x14ac:dyDescent="0.45">
      <c r="A24" s="11"/>
      <c r="B24" s="11"/>
      <c r="C24" s="11"/>
      <c r="D24" s="37"/>
      <c r="E24" s="11"/>
      <c r="F24" s="11"/>
      <c r="G24" s="42">
        <f>IF(D24/4&gt;50000,50000,D24/4)</f>
        <v>0</v>
      </c>
      <c r="H24" s="11"/>
      <c r="I24" s="11"/>
      <c r="J24" s="11"/>
      <c r="K24" s="11"/>
      <c r="L24" s="11"/>
      <c r="M24" s="11"/>
      <c r="N24" s="11"/>
    </row>
    <row r="25" spans="1:14" x14ac:dyDescent="0.3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x14ac:dyDescent="0.3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x14ac:dyDescent="0.3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x14ac:dyDescent="0.3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ht="22.5" customHeight="1" x14ac:dyDescent="0.35">
      <c r="A30" s="11"/>
      <c r="B30" s="11"/>
      <c r="C30" s="84" t="s">
        <v>8</v>
      </c>
      <c r="D30" s="84"/>
      <c r="E30" s="84"/>
      <c r="F30" s="84"/>
      <c r="G30" s="84"/>
      <c r="H30" s="84"/>
      <c r="I30" s="84"/>
      <c r="J30" s="11"/>
      <c r="K30" s="11"/>
      <c r="L30" s="11"/>
      <c r="M30" s="11"/>
      <c r="N30" s="11"/>
    </row>
    <row r="31" spans="1:14" ht="15" customHeight="1" x14ac:dyDescent="0.35">
      <c r="A31" s="11"/>
      <c r="B31" s="11"/>
      <c r="C31" s="11"/>
      <c r="D31" s="11"/>
      <c r="E31" s="11"/>
      <c r="F31" s="30" t="s">
        <v>9</v>
      </c>
      <c r="G31" s="31"/>
      <c r="H31" s="31"/>
      <c r="I31" s="11"/>
      <c r="J31" s="11"/>
      <c r="K31" s="11"/>
      <c r="L31" s="11"/>
      <c r="M31" s="11"/>
      <c r="N31" s="11"/>
    </row>
    <row r="32" spans="1:14" ht="18" x14ac:dyDescent="0.35">
      <c r="A32" s="11"/>
      <c r="B32" s="11"/>
      <c r="C32" s="11"/>
      <c r="D32" s="11"/>
      <c r="E32" s="11"/>
      <c r="F32" s="31"/>
      <c r="G32" s="31"/>
      <c r="H32" s="31"/>
      <c r="I32" s="11"/>
      <c r="J32" s="11"/>
      <c r="K32" s="11"/>
      <c r="L32" s="11"/>
      <c r="M32" s="11"/>
      <c r="N32" s="11"/>
    </row>
    <row r="33" spans="1:14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ht="17.5" x14ac:dyDescent="0.35">
      <c r="A34" s="11"/>
      <c r="B34" s="11"/>
      <c r="C34" s="11"/>
      <c r="D34" s="11"/>
      <c r="E34" s="11"/>
      <c r="F34" s="29" t="s">
        <v>10</v>
      </c>
      <c r="G34" s="11"/>
      <c r="H34" s="11"/>
      <c r="I34" s="11"/>
      <c r="J34" s="11"/>
      <c r="K34" s="11"/>
      <c r="L34" s="11"/>
      <c r="M34" s="11"/>
      <c r="N34" s="11"/>
    </row>
    <row r="35" spans="1:14" x14ac:dyDescent="0.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ht="19.5" x14ac:dyDescent="0.35">
      <c r="A36" s="11"/>
      <c r="B36" s="11"/>
      <c r="C36" s="11"/>
      <c r="D36" s="11"/>
      <c r="E36" s="11"/>
      <c r="F36" s="38"/>
      <c r="G36" s="11"/>
      <c r="H36" s="11"/>
      <c r="I36" s="11"/>
      <c r="J36" s="11"/>
      <c r="K36" s="11"/>
      <c r="L36" s="11"/>
      <c r="M36" s="11"/>
      <c r="N36" s="11"/>
    </row>
    <row r="37" spans="1:14" x14ac:dyDescent="0.3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ht="15.5" x14ac:dyDescent="0.35">
      <c r="A38" s="11"/>
      <c r="B38" s="11"/>
      <c r="C38" s="11"/>
      <c r="D38" s="11"/>
      <c r="E38" s="11"/>
      <c r="F38" s="22" t="str">
        <f>IF(F36&lt;50,"Amount indicated less than the minimum required",IF(F36&gt;50000,"Maximum amount not respected",IF(F36&gt;G24,"Maximum amount not respected","")))</f>
        <v>Amount indicated less than the minimum required</v>
      </c>
      <c r="G38" s="11"/>
      <c r="H38" s="11"/>
      <c r="I38" s="11"/>
      <c r="J38" s="11"/>
      <c r="K38" s="11"/>
      <c r="L38" s="11"/>
      <c r="M38" s="11"/>
      <c r="N38" s="11"/>
    </row>
    <row r="39" spans="1:14" x14ac:dyDescent="0.3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x14ac:dyDescent="0.3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x14ac:dyDescent="0.3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ht="22.5" customHeight="1" x14ac:dyDescent="0.35">
      <c r="A42" s="11"/>
      <c r="B42" s="11"/>
      <c r="C42" s="84" t="s">
        <v>11</v>
      </c>
      <c r="D42" s="84"/>
      <c r="E42" s="84"/>
      <c r="F42" s="84"/>
      <c r="G42" s="84"/>
      <c r="H42" s="84"/>
      <c r="I42" s="84"/>
      <c r="J42" s="11"/>
      <c r="K42" s="11"/>
      <c r="L42" s="11"/>
      <c r="M42" s="11"/>
      <c r="N42" s="11"/>
    </row>
    <row r="43" spans="1:14" ht="22.5" customHeight="1" x14ac:dyDescent="0.35">
      <c r="A43" s="11"/>
      <c r="B43" s="11"/>
      <c r="C43" s="23"/>
      <c r="D43" s="23"/>
      <c r="E43" s="23"/>
      <c r="F43" s="23"/>
      <c r="G43" s="23"/>
      <c r="H43" s="23"/>
      <c r="I43" s="23"/>
      <c r="J43" s="11"/>
      <c r="K43" s="11"/>
      <c r="L43" s="11"/>
      <c r="M43" s="11"/>
      <c r="N43" s="11"/>
    </row>
    <row r="44" spans="1:14" x14ac:dyDescent="0.3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 ht="17.5" x14ac:dyDescent="0.35">
      <c r="A45" s="11"/>
      <c r="B45" s="86" t="s">
        <v>12</v>
      </c>
      <c r="C45" s="11"/>
      <c r="D45" s="24" t="s">
        <v>13</v>
      </c>
      <c r="E45" s="11"/>
      <c r="F45" s="24" t="s">
        <v>15</v>
      </c>
      <c r="G45" s="11"/>
      <c r="H45" s="24" t="s">
        <v>18</v>
      </c>
      <c r="I45" s="11"/>
      <c r="J45" s="24" t="s">
        <v>20</v>
      </c>
      <c r="K45" s="11"/>
      <c r="L45" s="11"/>
      <c r="M45" s="11"/>
      <c r="N45" s="11"/>
    </row>
    <row r="46" spans="1:14" ht="17.5" x14ac:dyDescent="0.35">
      <c r="A46" s="11"/>
      <c r="B46" s="86"/>
      <c r="C46" s="11"/>
      <c r="D46" s="25" t="s">
        <v>14</v>
      </c>
      <c r="E46" s="11"/>
      <c r="F46" s="25" t="s">
        <v>16</v>
      </c>
      <c r="G46" s="11"/>
      <c r="H46" s="24" t="s">
        <v>17</v>
      </c>
      <c r="I46" s="11"/>
      <c r="J46" s="24" t="s">
        <v>19</v>
      </c>
      <c r="K46" s="11"/>
      <c r="L46" s="11"/>
      <c r="M46" s="11"/>
      <c r="N46" s="11"/>
    </row>
    <row r="47" spans="1:14" x14ac:dyDescent="0.3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1:14" ht="22.5" x14ac:dyDescent="0.45">
      <c r="A48" s="11"/>
      <c r="B48" s="67">
        <f>IF(F36&gt;G24,G24,F36)</f>
        <v>0</v>
      </c>
      <c r="C48" s="11"/>
      <c r="D48" s="68">
        <f>+B48/G11</f>
        <v>0</v>
      </c>
      <c r="E48" s="11"/>
      <c r="F48" s="69">
        <f>ROUNDDOWN(D48/10,0)</f>
        <v>0</v>
      </c>
      <c r="G48" s="11"/>
      <c r="H48" s="68">
        <f>+D48+F48</f>
        <v>0</v>
      </c>
      <c r="I48" s="11"/>
      <c r="J48" s="67">
        <f>+H48*E11</f>
        <v>0</v>
      </c>
      <c r="K48" s="11"/>
      <c r="L48" s="11"/>
      <c r="M48" s="11"/>
      <c r="N48" s="11"/>
    </row>
    <row r="49" spans="1:14" x14ac:dyDescent="0.3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1:14" x14ac:dyDescent="0.3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x14ac:dyDescent="0.3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4" x14ac:dyDescent="0.35">
      <c r="A52" s="11"/>
      <c r="B52" s="11"/>
      <c r="C52" s="11"/>
      <c r="D52" s="11"/>
      <c r="E52" s="11"/>
      <c r="F52" s="11"/>
      <c r="G52" s="11"/>
      <c r="H52" s="26"/>
      <c r="I52" s="11"/>
      <c r="J52" s="11"/>
      <c r="K52" s="11"/>
      <c r="L52" s="11"/>
      <c r="M52" s="11"/>
      <c r="N52" s="11"/>
    </row>
    <row r="53" spans="1:14" ht="17" x14ac:dyDescent="0.35">
      <c r="A53" s="11"/>
      <c r="B53" s="83"/>
      <c r="C53" s="83"/>
      <c r="D53" s="83"/>
      <c r="E53" s="83"/>
      <c r="F53" s="83"/>
      <c r="G53" s="83"/>
      <c r="H53" s="83"/>
      <c r="I53" s="83"/>
      <c r="J53" s="83"/>
      <c r="K53" s="11"/>
      <c r="L53" s="11"/>
      <c r="M53" s="11"/>
      <c r="N53" s="11"/>
    </row>
    <row r="54" spans="1:14" ht="22.5" x14ac:dyDescent="0.45">
      <c r="A54" s="11"/>
      <c r="B54" s="11"/>
      <c r="C54" s="88" t="s">
        <v>21</v>
      </c>
      <c r="D54" s="88"/>
      <c r="E54" s="88"/>
      <c r="F54" s="88"/>
      <c r="G54" s="88"/>
      <c r="H54" s="88"/>
      <c r="I54" s="88"/>
      <c r="J54" s="11"/>
      <c r="K54" s="11"/>
      <c r="L54" s="11"/>
      <c r="M54" s="11"/>
      <c r="N54" s="11"/>
    </row>
    <row r="55" spans="1:14" x14ac:dyDescent="0.35">
      <c r="A55" s="11"/>
      <c r="B55" s="11"/>
      <c r="C55" s="70"/>
      <c r="D55" s="70"/>
      <c r="E55" s="70"/>
      <c r="F55" s="70"/>
      <c r="G55" s="70"/>
      <c r="H55" s="70"/>
      <c r="I55" s="70"/>
      <c r="J55" s="11"/>
      <c r="K55" s="11"/>
      <c r="L55" s="11"/>
      <c r="M55" s="11"/>
      <c r="N55" s="11"/>
    </row>
    <row r="56" spans="1:14" x14ac:dyDescent="0.35">
      <c r="A56" s="11"/>
      <c r="B56" s="11"/>
      <c r="C56" s="70"/>
      <c r="D56" s="70"/>
      <c r="E56" s="70"/>
      <c r="F56" s="70"/>
      <c r="G56" s="70"/>
      <c r="H56" s="70"/>
      <c r="I56" s="70"/>
      <c r="J56" s="11"/>
      <c r="K56" s="11"/>
      <c r="L56" s="11"/>
      <c r="M56" s="11"/>
      <c r="N56" s="11"/>
    </row>
    <row r="57" spans="1:14" ht="16" x14ac:dyDescent="0.35">
      <c r="A57" s="11"/>
      <c r="B57" s="46"/>
      <c r="C57" s="71"/>
      <c r="D57" s="71"/>
      <c r="E57" s="70"/>
      <c r="F57" s="71"/>
      <c r="G57" s="71"/>
      <c r="H57" s="70"/>
      <c r="I57" s="71"/>
      <c r="J57" s="46"/>
      <c r="K57" s="11"/>
      <c r="L57" s="11"/>
      <c r="M57" s="11"/>
      <c r="N57" s="11"/>
    </row>
    <row r="58" spans="1:14" ht="15.65" customHeight="1" x14ac:dyDescent="0.35">
      <c r="A58" s="11"/>
      <c r="B58" s="11"/>
      <c r="C58" s="70"/>
      <c r="D58" s="70"/>
      <c r="E58" s="70"/>
      <c r="F58" s="70"/>
      <c r="G58" s="70"/>
      <c r="H58" s="70"/>
      <c r="I58" s="70"/>
      <c r="J58" s="11"/>
      <c r="K58" s="11"/>
      <c r="L58" s="11"/>
      <c r="M58" s="11"/>
      <c r="N58" s="11"/>
    </row>
    <row r="59" spans="1:14" ht="15" x14ac:dyDescent="0.35">
      <c r="A59" s="11"/>
      <c r="B59" s="11"/>
      <c r="C59" s="70"/>
      <c r="D59" s="72"/>
      <c r="E59" s="70"/>
      <c r="F59" s="70"/>
      <c r="G59" s="72"/>
      <c r="H59" s="70"/>
      <c r="I59" s="70"/>
      <c r="J59" s="11"/>
      <c r="K59" s="11"/>
      <c r="L59" s="11"/>
      <c r="M59" s="11"/>
      <c r="N59" s="11"/>
    </row>
    <row r="60" spans="1:14" ht="24.5" x14ac:dyDescent="0.45">
      <c r="A60" s="11"/>
      <c r="B60" s="11"/>
      <c r="C60" s="70"/>
      <c r="D60" s="73">
        <f>+J48-B48</f>
        <v>0</v>
      </c>
      <c r="E60" s="87" t="s">
        <v>22</v>
      </c>
      <c r="F60" s="87"/>
      <c r="G60" s="74" t="e">
        <f>D60/B48</f>
        <v>#DIV/0!</v>
      </c>
      <c r="H60" s="40" t="s">
        <v>23</v>
      </c>
      <c r="I60" s="70"/>
      <c r="J60" s="39"/>
      <c r="K60" s="11"/>
      <c r="L60" s="11"/>
      <c r="M60" s="11"/>
      <c r="N60" s="11"/>
    </row>
    <row r="61" spans="1:14" ht="24.5" x14ac:dyDescent="0.45">
      <c r="A61" s="11"/>
      <c r="B61" s="11"/>
      <c r="C61" s="70"/>
      <c r="D61" s="70"/>
      <c r="E61" s="73"/>
      <c r="F61" s="41"/>
      <c r="G61" s="75"/>
      <c r="H61" s="75"/>
      <c r="I61" s="70"/>
      <c r="J61" s="11"/>
      <c r="K61" s="11"/>
      <c r="L61" s="11"/>
      <c r="M61" s="11"/>
      <c r="N61" s="11"/>
    </row>
    <row r="62" spans="1:14" ht="24.5" x14ac:dyDescent="0.45">
      <c r="A62" s="11"/>
      <c r="B62" s="11"/>
      <c r="C62" s="11"/>
      <c r="D62" s="11"/>
      <c r="E62" s="76"/>
      <c r="F62" s="55"/>
      <c r="G62" s="77"/>
      <c r="H62" s="26"/>
      <c r="I62" s="11"/>
      <c r="J62" s="11"/>
      <c r="K62" s="11"/>
      <c r="L62" s="11"/>
      <c r="M62" s="11"/>
      <c r="N62" s="11"/>
    </row>
    <row r="63" spans="1:14" ht="22.5" x14ac:dyDescent="0.35">
      <c r="A63" s="11"/>
      <c r="B63" s="11"/>
      <c r="C63" s="84" t="s">
        <v>24</v>
      </c>
      <c r="D63" s="84"/>
      <c r="E63" s="84"/>
      <c r="F63" s="84"/>
      <c r="G63" s="84"/>
      <c r="H63" s="84"/>
      <c r="I63" s="84"/>
      <c r="J63" s="11"/>
      <c r="K63" s="11"/>
      <c r="L63" s="11"/>
      <c r="M63" s="11"/>
      <c r="N63" s="11"/>
    </row>
    <row r="64" spans="1:14" ht="24.5" x14ac:dyDescent="0.45">
      <c r="A64" s="11"/>
      <c r="B64" s="11"/>
      <c r="C64" s="11"/>
      <c r="D64" s="11"/>
      <c r="E64" s="76"/>
      <c r="F64" s="78" t="s">
        <v>25</v>
      </c>
      <c r="G64" s="77"/>
      <c r="H64" s="26"/>
      <c r="I64" s="11"/>
      <c r="J64" s="11"/>
      <c r="K64" s="11"/>
      <c r="L64" s="11"/>
      <c r="M64" s="11"/>
      <c r="N64" s="11"/>
    </row>
    <row r="65" spans="1:14" ht="24.5" x14ac:dyDescent="0.45">
      <c r="A65" s="11"/>
      <c r="B65" s="11"/>
      <c r="C65" s="11"/>
      <c r="D65" s="11"/>
      <c r="E65" s="76"/>
      <c r="F65" s="55"/>
      <c r="G65" s="77"/>
      <c r="H65" s="26"/>
      <c r="I65" s="11"/>
      <c r="J65" s="11"/>
      <c r="K65" s="11"/>
      <c r="L65" s="11"/>
      <c r="M65" s="11"/>
      <c r="N65" s="11"/>
    </row>
    <row r="66" spans="1:14" ht="17.5" x14ac:dyDescent="0.35">
      <c r="A66" s="11"/>
      <c r="B66" s="11"/>
      <c r="C66" s="11"/>
      <c r="D66" s="11"/>
      <c r="E66" s="27"/>
      <c r="F66" s="28" t="s">
        <v>26</v>
      </c>
      <c r="G66" s="11"/>
      <c r="H66" s="26"/>
      <c r="I66" s="11"/>
      <c r="J66" s="11"/>
      <c r="K66" s="11"/>
      <c r="L66" s="11"/>
      <c r="M66" s="11"/>
      <c r="N66" s="11"/>
    </row>
    <row r="67" spans="1:14" ht="17.5" x14ac:dyDescent="0.35">
      <c r="A67" s="11"/>
      <c r="B67" s="11"/>
      <c r="C67" s="11"/>
      <c r="D67" s="11"/>
      <c r="E67" s="27"/>
      <c r="F67" s="28"/>
      <c r="G67" s="11"/>
      <c r="H67" s="26"/>
      <c r="I67" s="11"/>
      <c r="J67" s="11"/>
      <c r="K67" s="11"/>
      <c r="L67" s="11"/>
      <c r="M67" s="11"/>
      <c r="N67" s="11"/>
    </row>
    <row r="68" spans="1:14" ht="17.5" x14ac:dyDescent="0.35">
      <c r="A68" s="11"/>
      <c r="B68" s="11"/>
      <c r="C68" s="11"/>
      <c r="D68" s="11"/>
      <c r="E68" s="27"/>
      <c r="F68" s="28"/>
      <c r="G68" s="11"/>
      <c r="H68" s="26"/>
      <c r="I68" s="11"/>
      <c r="J68" s="11"/>
      <c r="K68" s="11"/>
      <c r="L68" s="11"/>
      <c r="M68" s="11"/>
      <c r="N68" s="11"/>
    </row>
    <row r="69" spans="1:14" ht="17.5" x14ac:dyDescent="0.35">
      <c r="A69" s="11"/>
      <c r="B69" s="29" t="s">
        <v>27</v>
      </c>
      <c r="C69" s="11"/>
      <c r="D69" s="24" t="s">
        <v>29</v>
      </c>
      <c r="E69" s="11"/>
      <c r="F69" s="24" t="s">
        <v>30</v>
      </c>
      <c r="G69" s="11"/>
      <c r="H69" s="86" t="s">
        <v>32</v>
      </c>
      <c r="I69" s="11"/>
      <c r="J69" s="24" t="s">
        <v>33</v>
      </c>
      <c r="K69" s="11"/>
      <c r="L69" s="11"/>
      <c r="M69" s="11"/>
      <c r="N69" s="11"/>
    </row>
    <row r="70" spans="1:14" ht="17.5" x14ac:dyDescent="0.35">
      <c r="A70" s="11"/>
      <c r="B70" s="29" t="s">
        <v>28</v>
      </c>
      <c r="C70" s="11"/>
      <c r="D70" s="24" t="s">
        <v>28</v>
      </c>
      <c r="E70" s="11"/>
      <c r="F70" s="43" t="s">
        <v>31</v>
      </c>
      <c r="G70" s="11"/>
      <c r="H70" s="86"/>
      <c r="I70" s="11"/>
      <c r="J70" s="24" t="s">
        <v>34</v>
      </c>
      <c r="K70" s="11"/>
      <c r="L70" s="11"/>
      <c r="M70" s="11"/>
      <c r="N70" s="11"/>
    </row>
    <row r="71" spans="1:14" x14ac:dyDescent="0.3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1:14" ht="22.5" x14ac:dyDescent="0.45">
      <c r="A72" s="11"/>
      <c r="B72" s="79"/>
      <c r="C72" s="11"/>
      <c r="D72" s="80">
        <f>IF(B72&lt;E11,-(1-(B72/E11)),IF(B72=E11,"0%",(B72/E11)-1))</f>
        <v>-1</v>
      </c>
      <c r="E72" s="11"/>
      <c r="F72" s="67">
        <f>+$H$48*B72</f>
        <v>0</v>
      </c>
      <c r="G72" s="11"/>
      <c r="H72" s="81">
        <f>+F72-$B$48</f>
        <v>0</v>
      </c>
      <c r="I72" s="11"/>
      <c r="J72" s="82" t="e">
        <f>+H72/B48</f>
        <v>#DIV/0!</v>
      </c>
      <c r="K72" s="11"/>
      <c r="L72" s="11"/>
      <c r="M72" s="11"/>
      <c r="N72" s="11"/>
    </row>
    <row r="73" spans="1:14" x14ac:dyDescent="0.3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1:14" x14ac:dyDescent="0.35">
      <c r="A74" s="11"/>
      <c r="B74" s="11"/>
      <c r="C74" s="11"/>
      <c r="D74" s="11"/>
      <c r="E74" s="11"/>
      <c r="F74" s="11"/>
      <c r="G74" s="11"/>
      <c r="H74" s="26"/>
      <c r="I74" s="11"/>
      <c r="J74" s="11"/>
      <c r="K74" s="11"/>
      <c r="L74" s="11"/>
      <c r="M74" s="11"/>
      <c r="N74" s="11"/>
    </row>
    <row r="75" spans="1:14" x14ac:dyDescent="0.3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</row>
    <row r="76" spans="1:14" x14ac:dyDescent="0.3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1:14" ht="23.5" x14ac:dyDescent="0.5">
      <c r="A77" s="11"/>
      <c r="B77" s="11"/>
      <c r="C77" s="11"/>
      <c r="D77" s="85" t="s">
        <v>35</v>
      </c>
      <c r="E77" s="85"/>
      <c r="F77" s="85"/>
      <c r="G77" s="85"/>
      <c r="H77" s="85"/>
      <c r="I77" s="11"/>
      <c r="J77" s="11"/>
      <c r="K77" s="11"/>
      <c r="L77" s="11"/>
      <c r="M77" s="11"/>
      <c r="N77" s="11"/>
    </row>
    <row r="78" spans="1:14" ht="12" customHeight="1" x14ac:dyDescent="0.4">
      <c r="A78" s="11"/>
      <c r="B78" s="11"/>
      <c r="C78" s="11"/>
      <c r="D78" s="12"/>
      <c r="E78" s="12"/>
      <c r="F78" s="12"/>
      <c r="G78" s="12"/>
      <c r="H78" s="12"/>
      <c r="I78" s="11"/>
      <c r="J78" s="11"/>
      <c r="K78" s="11"/>
      <c r="L78" s="11"/>
      <c r="M78" s="11"/>
      <c r="N78" s="11"/>
    </row>
    <row r="79" spans="1:14" ht="48" x14ac:dyDescent="0.35">
      <c r="A79" s="11"/>
      <c r="B79" s="11"/>
      <c r="C79" s="11"/>
      <c r="D79" s="13" t="s">
        <v>36</v>
      </c>
      <c r="E79" s="14" t="s">
        <v>37</v>
      </c>
      <c r="F79" s="15" t="s">
        <v>38</v>
      </c>
      <c r="G79" s="15" t="s">
        <v>32</v>
      </c>
      <c r="H79" s="16" t="s">
        <v>39</v>
      </c>
      <c r="I79" s="11"/>
      <c r="J79" s="11"/>
      <c r="K79" s="11"/>
      <c r="L79" s="11"/>
      <c r="M79" s="11"/>
      <c r="N79" s="11"/>
    </row>
    <row r="80" spans="1:14" ht="16" x14ac:dyDescent="0.35">
      <c r="A80" s="11"/>
      <c r="B80" s="11"/>
      <c r="C80" s="11"/>
      <c r="D80" s="17">
        <v>-0.4</v>
      </c>
      <c r="E80" s="4">
        <f>+$E$11*(1+D80)</f>
        <v>14.444999999999999</v>
      </c>
      <c r="F80" s="10">
        <f>+$H$48*E80</f>
        <v>0</v>
      </c>
      <c r="G80" s="5">
        <f>+F80-$B$48</f>
        <v>0</v>
      </c>
      <c r="H80" s="1" t="e">
        <f>+G80/$B$48</f>
        <v>#DIV/0!</v>
      </c>
      <c r="I80" s="11"/>
      <c r="J80" s="11"/>
      <c r="K80" s="11"/>
      <c r="L80" s="11"/>
      <c r="M80" s="11"/>
      <c r="N80" s="11"/>
    </row>
    <row r="81" spans="1:14" ht="16" x14ac:dyDescent="0.35">
      <c r="A81" s="11"/>
      <c r="B81" s="11"/>
      <c r="C81" s="11"/>
      <c r="D81" s="17">
        <v>-0.3</v>
      </c>
      <c r="E81" s="6">
        <f t="shared" ref="E81:E87" si="0">+$E$11*(1+D81)</f>
        <v>16.852499999999999</v>
      </c>
      <c r="F81" s="5">
        <f t="shared" ref="F81:F87" si="1">+$H$48*E81</f>
        <v>0</v>
      </c>
      <c r="G81" s="5">
        <f t="shared" ref="G81:G87" si="2">+F81-$B$48</f>
        <v>0</v>
      </c>
      <c r="H81" s="1" t="e">
        <f t="shared" ref="H81:H87" si="3">+G81/$B$48</f>
        <v>#DIV/0!</v>
      </c>
      <c r="I81" s="11"/>
      <c r="J81" s="11"/>
      <c r="K81" s="11"/>
      <c r="L81" s="11"/>
      <c r="M81" s="11"/>
      <c r="N81" s="11"/>
    </row>
    <row r="82" spans="1:14" ht="16" x14ac:dyDescent="0.35">
      <c r="A82" s="11"/>
      <c r="B82" s="11"/>
      <c r="C82" s="11"/>
      <c r="D82" s="17">
        <v>-0.2</v>
      </c>
      <c r="E82" s="6">
        <f t="shared" si="0"/>
        <v>19.260000000000002</v>
      </c>
      <c r="F82" s="5">
        <f t="shared" si="1"/>
        <v>0</v>
      </c>
      <c r="G82" s="5">
        <f t="shared" si="2"/>
        <v>0</v>
      </c>
      <c r="H82" s="1" t="e">
        <f t="shared" si="3"/>
        <v>#DIV/0!</v>
      </c>
      <c r="I82" s="11"/>
      <c r="J82" s="11"/>
      <c r="K82" s="11"/>
      <c r="L82" s="11"/>
      <c r="M82" s="11"/>
      <c r="N82" s="11"/>
    </row>
    <row r="83" spans="1:14" ht="16" x14ac:dyDescent="0.35">
      <c r="A83" s="11"/>
      <c r="B83" s="11"/>
      <c r="C83" s="11"/>
      <c r="D83" s="17">
        <v>-0.1</v>
      </c>
      <c r="E83" s="6">
        <f t="shared" si="0"/>
        <v>21.6675</v>
      </c>
      <c r="F83" s="5">
        <f t="shared" si="1"/>
        <v>0</v>
      </c>
      <c r="G83" s="5">
        <f t="shared" si="2"/>
        <v>0</v>
      </c>
      <c r="H83" s="1" t="e">
        <f t="shared" si="3"/>
        <v>#DIV/0!</v>
      </c>
      <c r="I83" s="11"/>
      <c r="J83" s="11"/>
      <c r="K83" s="11"/>
      <c r="L83" s="11"/>
      <c r="M83" s="11"/>
      <c r="N83" s="11"/>
    </row>
    <row r="84" spans="1:14" ht="16" x14ac:dyDescent="0.35">
      <c r="A84" s="11"/>
      <c r="B84" s="11"/>
      <c r="C84" s="11"/>
      <c r="D84" s="18">
        <v>0</v>
      </c>
      <c r="E84" s="7">
        <f t="shared" si="0"/>
        <v>24.074999999999999</v>
      </c>
      <c r="F84" s="8">
        <f t="shared" si="1"/>
        <v>0</v>
      </c>
      <c r="G84" s="8">
        <f t="shared" si="2"/>
        <v>0</v>
      </c>
      <c r="H84" s="9" t="e">
        <f t="shared" si="3"/>
        <v>#DIV/0!</v>
      </c>
      <c r="I84" s="11"/>
      <c r="J84" s="11"/>
      <c r="K84" s="11"/>
      <c r="L84" s="11"/>
      <c r="M84" s="11"/>
      <c r="N84" s="11"/>
    </row>
    <row r="85" spans="1:14" ht="16" x14ac:dyDescent="0.35">
      <c r="A85" s="11"/>
      <c r="B85" s="11"/>
      <c r="C85" s="11"/>
      <c r="D85" s="19">
        <v>0.1</v>
      </c>
      <c r="E85" s="6">
        <f t="shared" si="0"/>
        <v>26.482500000000002</v>
      </c>
      <c r="F85" s="5">
        <f t="shared" si="1"/>
        <v>0</v>
      </c>
      <c r="G85" s="5">
        <f t="shared" si="2"/>
        <v>0</v>
      </c>
      <c r="H85" s="1" t="e">
        <f t="shared" si="3"/>
        <v>#DIV/0!</v>
      </c>
      <c r="I85" s="11"/>
      <c r="J85" s="11"/>
      <c r="K85" s="11"/>
      <c r="L85" s="11"/>
      <c r="M85" s="11"/>
      <c r="N85" s="11"/>
    </row>
    <row r="86" spans="1:14" ht="16" x14ac:dyDescent="0.35">
      <c r="A86" s="11"/>
      <c r="B86" s="11"/>
      <c r="C86" s="11"/>
      <c r="D86" s="19">
        <v>0.2</v>
      </c>
      <c r="E86" s="6">
        <f t="shared" si="0"/>
        <v>28.889999999999997</v>
      </c>
      <c r="F86" s="5">
        <f t="shared" si="1"/>
        <v>0</v>
      </c>
      <c r="G86" s="5">
        <f t="shared" si="2"/>
        <v>0</v>
      </c>
      <c r="H86" s="1" t="e">
        <f t="shared" si="3"/>
        <v>#DIV/0!</v>
      </c>
      <c r="I86" s="11"/>
      <c r="J86" s="11"/>
      <c r="K86" s="11"/>
      <c r="L86" s="11"/>
      <c r="M86" s="11"/>
      <c r="N86" s="11"/>
    </row>
    <row r="87" spans="1:14" ht="16" x14ac:dyDescent="0.35">
      <c r="A87" s="11"/>
      <c r="B87" s="11"/>
      <c r="C87" s="11"/>
      <c r="D87" s="19">
        <v>0.3</v>
      </c>
      <c r="E87" s="6">
        <f t="shared" si="0"/>
        <v>31.297499999999999</v>
      </c>
      <c r="F87" s="5">
        <f t="shared" si="1"/>
        <v>0</v>
      </c>
      <c r="G87" s="5">
        <f t="shared" si="2"/>
        <v>0</v>
      </c>
      <c r="H87" s="1" t="e">
        <f t="shared" si="3"/>
        <v>#DIV/0!</v>
      </c>
      <c r="I87" s="11"/>
      <c r="J87" s="11"/>
      <c r="K87" s="11"/>
      <c r="L87" s="11"/>
      <c r="M87" s="11"/>
      <c r="N87" s="11"/>
    </row>
    <row r="88" spans="1:14" x14ac:dyDescent="0.3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1:14" x14ac:dyDescent="0.3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</row>
    <row r="90" spans="1:14" ht="23.5" x14ac:dyDescent="0.35">
      <c r="A90" s="11"/>
      <c r="B90" s="20" t="s">
        <v>40</v>
      </c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x14ac:dyDescent="0.3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1:14" x14ac:dyDescent="0.35">
      <c r="A92" s="11"/>
      <c r="B92" s="11" t="s">
        <v>44</v>
      </c>
      <c r="C92" s="11"/>
      <c r="D92" s="21"/>
      <c r="E92" s="11"/>
      <c r="F92" s="11"/>
      <c r="G92" s="11"/>
      <c r="H92" s="11"/>
      <c r="I92" s="11"/>
      <c r="J92" s="11"/>
      <c r="K92" s="11"/>
      <c r="L92" s="11"/>
      <c r="M92" s="11"/>
      <c r="N92" s="11"/>
    </row>
    <row r="93" spans="1:14" x14ac:dyDescent="0.35">
      <c r="A93" s="11"/>
      <c r="B93" s="11" t="s">
        <v>41</v>
      </c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  <row r="94" spans="1:14" x14ac:dyDescent="0.35">
      <c r="A94" s="11"/>
      <c r="B94" s="11" t="s">
        <v>42</v>
      </c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1:14" x14ac:dyDescent="0.3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1:14" x14ac:dyDescent="0.3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1:14" x14ac:dyDescent="0.3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1:14" x14ac:dyDescent="0.3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1:14" x14ac:dyDescent="0.3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</row>
  </sheetData>
  <sheetProtection algorithmName="SHA-512" hashValue="hDszR8OficjwAz6ccBHDtFjzNCUGWqwMYVrF0G+sS5V3WZA/+uk5b9cSlptN8i+QMuV0+ysrVfEXal72LJvyIA==" saltValue="UswDS1Yqlpv/8kgGllvxtg==" spinCount="100000" sheet="1" objects="1" scenarios="1" selectLockedCells="1"/>
  <mergeCells count="11">
    <mergeCell ref="B45:B46"/>
    <mergeCell ref="E60:F60"/>
    <mergeCell ref="C54:I54"/>
    <mergeCell ref="C22:E22"/>
    <mergeCell ref="C21:E21"/>
    <mergeCell ref="C30:I30"/>
    <mergeCell ref="C42:I42"/>
    <mergeCell ref="C19:I19"/>
    <mergeCell ref="D77:H77"/>
    <mergeCell ref="C63:I63"/>
    <mergeCell ref="H69:H70"/>
  </mergeCells>
  <conditionalFormatting sqref="E80:E87">
    <cfRule type="cellIs" dxfId="2" priority="1" operator="lessThan">
      <formula>$C$8</formula>
    </cfRule>
  </conditionalFormatting>
  <conditionalFormatting sqref="F80:F87">
    <cfRule type="cellIs" dxfId="1" priority="2" operator="lessThan">
      <formula>#REF!</formula>
    </cfRule>
  </conditionalFormatting>
  <conditionalFormatting sqref="G80:H87">
    <cfRule type="cellIs" dxfId="0" priority="3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FR - FCPE EUR</vt:lpstr>
      <vt:lpstr>'FR - FCPE EUR'!Zone_d_impression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MENDY Severine</cp:lastModifiedBy>
  <cp:lastPrinted>2024-07-12T10:00:02Z</cp:lastPrinted>
  <dcterms:created xsi:type="dcterms:W3CDTF">2023-09-25T09:15:03Z</dcterms:created>
  <dcterms:modified xsi:type="dcterms:W3CDTF">2025-09-12T16:15:11Z</dcterms:modified>
</cp:coreProperties>
</file>